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firstSheet="1" activeTab="11"/>
  </bookViews>
  <sheets>
    <sheet name="Leden 2020" sheetId="1" r:id="rId1"/>
    <sheet name="Únor 2020" sheetId="2" r:id="rId2"/>
    <sheet name="Březen 2020" sheetId="3" r:id="rId3"/>
    <sheet name="Duben 2020" sheetId="4" r:id="rId4"/>
    <sheet name="Květen 2020" sheetId="5" r:id="rId5"/>
    <sheet name="Červen 2020" sheetId="6" r:id="rId6"/>
    <sheet name="Červenec 2020" sheetId="7" r:id="rId7"/>
    <sheet name="Srpen 2020" sheetId="8" r:id="rId8"/>
    <sheet name="Září 2020" sheetId="9" r:id="rId9"/>
    <sheet name="Říjen 2020" sheetId="10" r:id="rId10"/>
    <sheet name="Listopad 2020" sheetId="11" r:id="rId11"/>
    <sheet name="Prosinec 2020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1" l="1"/>
  <c r="I7" i="11"/>
  <c r="F8" i="11"/>
  <c r="L6" i="11"/>
  <c r="K8" i="10"/>
  <c r="I6" i="9"/>
  <c r="F6" i="9"/>
  <c r="I6" i="8"/>
  <c r="F6" i="8"/>
  <c r="F10" i="6"/>
  <c r="E10" i="6"/>
  <c r="F9" i="6"/>
  <c r="F8" i="6"/>
  <c r="F7" i="6"/>
  <c r="F6" i="6"/>
  <c r="I6" i="4"/>
  <c r="F6" i="4"/>
  <c r="I9" i="3" l="1"/>
  <c r="I8" i="3"/>
  <c r="I7" i="3"/>
  <c r="I6" i="3"/>
  <c r="I8" i="2" l="1"/>
  <c r="I13" i="1"/>
  <c r="I6" i="1" l="1"/>
  <c r="F6" i="1"/>
  <c r="L6" i="1" l="1"/>
  <c r="I7" i="1"/>
  <c r="I8" i="1" s="1"/>
  <c r="F7" i="1"/>
  <c r="F8" i="1" s="1"/>
  <c r="L7" i="1" l="1"/>
  <c r="F9" i="1"/>
  <c r="F10" i="1" s="1"/>
  <c r="L8" i="1"/>
  <c r="I9" i="1"/>
  <c r="I12" i="1"/>
  <c r="I11" i="1" l="1"/>
  <c r="I10" i="1"/>
  <c r="L10" i="1" s="1"/>
  <c r="F11" i="1"/>
  <c r="L9" i="1"/>
  <c r="L11" i="1" l="1"/>
  <c r="F12" i="1"/>
  <c r="F13" i="1" s="1"/>
  <c r="L12" i="1" l="1"/>
  <c r="J10" i="10" l="1"/>
  <c r="E11" i="2" l="1"/>
  <c r="G10" i="10" l="1"/>
  <c r="F10" i="10"/>
  <c r="D11" i="2" l="1"/>
  <c r="H14" i="1"/>
  <c r="E14" i="1"/>
  <c r="D14" i="1"/>
  <c r="L5" i="1"/>
  <c r="F14" i="1" l="1"/>
  <c r="L13" i="1" l="1"/>
  <c r="K14" i="12" l="1"/>
  <c r="J14" i="12"/>
  <c r="H14" i="12"/>
  <c r="G14" i="12"/>
  <c r="E14" i="12"/>
  <c r="D14" i="12"/>
  <c r="K8" i="11"/>
  <c r="J8" i="11"/>
  <c r="H8" i="11"/>
  <c r="G8" i="11"/>
  <c r="E8" i="11"/>
  <c r="M10" i="10"/>
  <c r="L10" i="10"/>
  <c r="H9" i="9"/>
  <c r="G9" i="9"/>
  <c r="E9" i="9"/>
  <c r="D9" i="9"/>
  <c r="K7" i="8"/>
  <c r="J7" i="8"/>
  <c r="H7" i="8"/>
  <c r="E7" i="8"/>
  <c r="D7" i="8"/>
  <c r="G7" i="8"/>
  <c r="K9" i="9"/>
  <c r="J9" i="9"/>
  <c r="D8" i="7" l="1"/>
  <c r="E8" i="7"/>
  <c r="G8" i="7"/>
  <c r="H8" i="7"/>
  <c r="K8" i="7"/>
  <c r="J8" i="7"/>
  <c r="G10" i="6"/>
  <c r="H10" i="5"/>
  <c r="G10" i="5"/>
  <c r="E10" i="5"/>
  <c r="D10" i="5"/>
  <c r="H9" i="4"/>
  <c r="G9" i="4"/>
  <c r="K9" i="4"/>
  <c r="J9" i="4"/>
  <c r="E9" i="4"/>
  <c r="D9" i="4"/>
  <c r="J12" i="3"/>
  <c r="K11" i="2"/>
  <c r="J11" i="2"/>
  <c r="H12" i="3"/>
  <c r="G12" i="3"/>
  <c r="D12" i="3"/>
  <c r="E12" i="3"/>
  <c r="G11" i="2"/>
  <c r="G14" i="1" l="1"/>
  <c r="I14" i="1" s="1"/>
  <c r="I5" i="2" l="1"/>
  <c r="I6" i="2" l="1"/>
  <c r="I7" i="2" s="1"/>
  <c r="I9" i="2" s="1"/>
  <c r="I11" i="2"/>
  <c r="I5" i="3" s="1"/>
  <c r="I12" i="3" s="1"/>
  <c r="I5" i="4" s="1"/>
  <c r="I7" i="4" l="1"/>
  <c r="I8" i="4" s="1"/>
  <c r="I10" i="3"/>
  <c r="I11" i="3" s="1"/>
  <c r="I10" i="2"/>
  <c r="I9" i="4"/>
  <c r="I5" i="5" s="1"/>
  <c r="I7" i="5" l="1"/>
  <c r="I6" i="5"/>
  <c r="I9" i="5"/>
  <c r="I8" i="5"/>
  <c r="I10" i="5"/>
  <c r="I5" i="6" s="1"/>
  <c r="I9" i="6" s="1"/>
  <c r="I10" i="6" l="1"/>
  <c r="I5" i="7" s="1"/>
  <c r="I6" i="7" l="1"/>
  <c r="I7" i="7" s="1"/>
  <c r="I8" i="7"/>
  <c r="I5" i="8" s="1"/>
  <c r="I7" i="8" l="1"/>
  <c r="I5" i="9" s="1"/>
  <c r="I7" i="9" l="1"/>
  <c r="I8" i="9" s="1"/>
  <c r="I9" i="9"/>
  <c r="K5" i="10" s="1"/>
  <c r="K10" i="10" s="1"/>
  <c r="I5" i="11" s="1"/>
  <c r="I6" i="11" s="1"/>
  <c r="F5" i="2"/>
  <c r="F11" i="2" s="1"/>
  <c r="K6" i="10" l="1"/>
  <c r="F6" i="2"/>
  <c r="L14" i="1"/>
  <c r="L5" i="2" s="1"/>
  <c r="K7" i="10" l="1"/>
  <c r="K9" i="10" s="1"/>
  <c r="F7" i="2"/>
  <c r="F8" i="2" s="1"/>
  <c r="L6" i="2"/>
  <c r="L11" i="2"/>
  <c r="L5" i="3" s="1"/>
  <c r="F5" i="3"/>
  <c r="F6" i="3" l="1"/>
  <c r="F7" i="3" s="1"/>
  <c r="F8" i="3" s="1"/>
  <c r="F9" i="3" s="1"/>
  <c r="F10" i="3" s="1"/>
  <c r="F9" i="2"/>
  <c r="I8" i="11"/>
  <c r="I5" i="12" s="1"/>
  <c r="L7" i="2"/>
  <c r="F12" i="3"/>
  <c r="F11" i="3" l="1"/>
  <c r="L11" i="3" s="1"/>
  <c r="L10" i="3"/>
  <c r="L9" i="3"/>
  <c r="F10" i="2"/>
  <c r="L9" i="2"/>
  <c r="I7" i="12"/>
  <c r="I6" i="12"/>
  <c r="I14" i="12"/>
  <c r="L12" i="3"/>
  <c r="L5" i="4" s="1"/>
  <c r="F5" i="4"/>
  <c r="F7" i="4" l="1"/>
  <c r="I9" i="12"/>
  <c r="I10" i="12" s="1"/>
  <c r="I11" i="12" s="1"/>
  <c r="I12" i="12" s="1"/>
  <c r="I13" i="12" s="1"/>
  <c r="I8" i="12"/>
  <c r="F8" i="4"/>
  <c r="F9" i="4"/>
  <c r="L9" i="4" l="1"/>
  <c r="L5" i="5" s="1"/>
  <c r="F5" i="5"/>
  <c r="F6" i="5" s="1"/>
  <c r="L6" i="5" l="1"/>
  <c r="F7" i="5"/>
  <c r="F8" i="5" s="1"/>
  <c r="L8" i="5" s="1"/>
  <c r="L7" i="5"/>
  <c r="F10" i="5"/>
  <c r="F5" i="6" s="1"/>
  <c r="F9" i="5" l="1"/>
  <c r="L10" i="5"/>
  <c r="L5" i="6" s="1"/>
  <c r="L8" i="2"/>
  <c r="L9" i="5" l="1"/>
  <c r="L10" i="2"/>
  <c r="L10" i="6"/>
  <c r="L5" i="7" s="1"/>
  <c r="F5" i="7"/>
  <c r="F6" i="7" s="1"/>
  <c r="F7" i="7" s="1"/>
  <c r="L8" i="4" l="1"/>
  <c r="F8" i="7"/>
  <c r="L6" i="7" l="1"/>
  <c r="L8" i="7"/>
  <c r="F5" i="8"/>
  <c r="F7" i="8" l="1"/>
  <c r="L5" i="8"/>
  <c r="F5" i="9" l="1"/>
  <c r="F9" i="9" s="1"/>
  <c r="F7" i="9" l="1"/>
  <c r="F8" i="9" s="1"/>
  <c r="L7" i="8"/>
  <c r="L5" i="9" s="1"/>
  <c r="L6" i="9" l="1"/>
  <c r="L7" i="9" l="1"/>
  <c r="L6" i="8" l="1"/>
  <c r="L8" i="9"/>
  <c r="L9" i="9" l="1"/>
  <c r="H5" i="10"/>
  <c r="H10" i="10" l="1"/>
  <c r="H6" i="10"/>
  <c r="H7" i="10" s="1"/>
  <c r="N6" i="10" l="1"/>
  <c r="N10" i="10"/>
  <c r="L5" i="11" s="1"/>
  <c r="F5" i="11" l="1"/>
  <c r="N5" i="10"/>
  <c r="F6" i="11" l="1"/>
  <c r="L7" i="11" l="1"/>
  <c r="N7" i="10"/>
  <c r="N8" i="10" s="1"/>
  <c r="H9" i="10"/>
  <c r="N9" i="10" s="1"/>
  <c r="L9" i="6"/>
  <c r="L8" i="11" l="1"/>
  <c r="L5" i="12" s="1"/>
  <c r="F5" i="12"/>
  <c r="F6" i="12" s="1"/>
  <c r="F7" i="12" l="1"/>
  <c r="F8" i="12" s="1"/>
  <c r="F9" i="12" s="1"/>
  <c r="L6" i="12"/>
  <c r="F14" i="12"/>
  <c r="L14" i="12" s="1"/>
  <c r="L7" i="12" l="1"/>
  <c r="F10" i="12" l="1"/>
  <c r="L9" i="12"/>
  <c r="F11" i="12" l="1"/>
  <c r="F12" i="12" s="1"/>
  <c r="L10" i="12"/>
  <c r="L11" i="12" l="1"/>
  <c r="F13" i="12" l="1"/>
  <c r="L13" i="12" s="1"/>
  <c r="L12" i="12"/>
  <c r="L7" i="7"/>
</calcChain>
</file>

<file path=xl/sharedStrings.xml><?xml version="1.0" encoding="utf-8"?>
<sst xmlns="http://schemas.openxmlformats.org/spreadsheetml/2006/main" count="316" uniqueCount="109">
  <si>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</si>
  <si>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</si>
  <si>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</si>
  <si>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</si>
  <si>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</si>
  <si>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</si>
  <si>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</si>
  <si>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</si>
  <si>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</si>
  <si>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</si>
  <si>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</si>
  <si>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souhrn příjmů a výdajů</t>
  </si>
  <si>
    <t>zúčtování kladných úroků</t>
  </si>
  <si>
    <t>za vedení účtu, výpisy, trans.</t>
  </si>
  <si>
    <t>poplatek za vedení účtu</t>
  </si>
  <si>
    <t>VPD 9</t>
  </si>
  <si>
    <t xml:space="preserve">bankovní poplatek </t>
  </si>
  <si>
    <t>poplatek v bance</t>
  </si>
  <si>
    <t>PPD 1</t>
  </si>
  <si>
    <t>PPD 2</t>
  </si>
  <si>
    <t>VPD 1</t>
  </si>
  <si>
    <t>VPD 3</t>
  </si>
  <si>
    <t>VPD 6</t>
  </si>
  <si>
    <t>VPD 8</t>
  </si>
  <si>
    <t>VPD 2</t>
  </si>
  <si>
    <t>VPD 4</t>
  </si>
  <si>
    <t>VPD 5</t>
  </si>
  <si>
    <t>keramika - potřeby</t>
  </si>
  <si>
    <t>VPD 7</t>
  </si>
  <si>
    <t>.0</t>
  </si>
  <si>
    <t>VPD 14</t>
  </si>
  <si>
    <t>VPD 15</t>
  </si>
  <si>
    <t>PPD 4</t>
  </si>
  <si>
    <t>VPD 16</t>
  </si>
  <si>
    <t>VPD 17</t>
  </si>
  <si>
    <t>PENĚŽNÍ DENÍK Leden 2020</t>
  </si>
  <si>
    <t>PENĚŽNÍ DENÍK  Únor 2020</t>
  </si>
  <si>
    <t>PENĚŽNÍ DENÍK Březen 2020</t>
  </si>
  <si>
    <t>PENĚŽNÍ DENÍK Duben 2020</t>
  </si>
  <si>
    <t>PENĚŽNÍ DENÍK Květen 2020</t>
  </si>
  <si>
    <t>PENĚŽNÍ DENÍK Červen 2020</t>
  </si>
  <si>
    <t>PENĚŽNÍ DENÍK Červenec 2020</t>
  </si>
  <si>
    <t>PENĚŽNÍ DENÍK Srpen 2020</t>
  </si>
  <si>
    <t>PENĚŽNÍ DENÍK Září 2020</t>
  </si>
  <si>
    <t>PENĚŽNÍ DENÍK Říjen 2020</t>
  </si>
  <si>
    <t>PENĚŽNÍ DENÍK Listopad 2020</t>
  </si>
  <si>
    <t>PENĚŽNÍ DENÍK Prosinec 2020</t>
  </si>
  <si>
    <t>převod zůstatků z 31.12.2019</t>
  </si>
  <si>
    <t>2020/1</t>
  </si>
  <si>
    <t>akce s příspěvkem od KPŠ - 09-12/2019</t>
  </si>
  <si>
    <t>výtěžek advent ZŠ z 12.12.2019</t>
  </si>
  <si>
    <t>školní ples</t>
  </si>
  <si>
    <t>výdaj na školní ples</t>
  </si>
  <si>
    <t>17.012020</t>
  </si>
  <si>
    <t>řezačka a laminovačka</t>
  </si>
  <si>
    <t>výzdoba školní ples</t>
  </si>
  <si>
    <t>příspěvek MŠ - 4x2000</t>
  </si>
  <si>
    <t>zůstatek z měsíce ledna 2020</t>
  </si>
  <si>
    <t>2/20</t>
  </si>
  <si>
    <t>skleněná drt do keramiky</t>
  </si>
  <si>
    <t>knihy do školní knihovny 1.stupeň</t>
  </si>
  <si>
    <t>akce s příspěvkem KPŠ - leden - únor</t>
  </si>
  <si>
    <t>3/20</t>
  </si>
  <si>
    <t>příjem z pokladny</t>
  </si>
  <si>
    <t>občerstvení na ples</t>
  </si>
  <si>
    <t>převod do bankhy</t>
  </si>
  <si>
    <t>2020/4</t>
  </si>
  <si>
    <t>zůstatek z března 2020</t>
  </si>
  <si>
    <t>PPD 3</t>
  </si>
  <si>
    <t>maškarní karneval</t>
  </si>
  <si>
    <t>2020/5</t>
  </si>
  <si>
    <t>školní fotoknihy</t>
  </si>
  <si>
    <t xml:space="preserve">šerpy </t>
  </si>
  <si>
    <t>zůstatek z května 2020</t>
  </si>
  <si>
    <t>zůstatek z června 2020</t>
  </si>
  <si>
    <t>2020/7</t>
  </si>
  <si>
    <t>2020/6</t>
  </si>
  <si>
    <t>zůstatek z dubna 2020</t>
  </si>
  <si>
    <t>zůstatek z února 2020</t>
  </si>
  <si>
    <t>2/2020</t>
  </si>
  <si>
    <t>zůstatek z července 2020</t>
  </si>
  <si>
    <t>zůstatek ze srpna 2020</t>
  </si>
  <si>
    <t>zůstatek ze září 2020</t>
  </si>
  <si>
    <t>zůstatek ze října 2020</t>
  </si>
  <si>
    <t>zůstatek z listopadu 2020</t>
  </si>
  <si>
    <t>VPD 10</t>
  </si>
  <si>
    <t>knihy pro předškoláky</t>
  </si>
  <si>
    <t>VPD 11</t>
  </si>
  <si>
    <t>akce s příspěvkem od KPŠ 3-6/2020</t>
  </si>
  <si>
    <t>VPD 12</t>
  </si>
  <si>
    <t>vystoupení pro děti MŠ</t>
  </si>
  <si>
    <t>pasování MŠ Vrbátky</t>
  </si>
  <si>
    <t>obaly, sáčky</t>
  </si>
  <si>
    <t>darovací smlouva LVK</t>
  </si>
  <si>
    <t>knihy 1. třída</t>
  </si>
  <si>
    <t>knihovna Dubany</t>
  </si>
  <si>
    <t>2020/12</t>
  </si>
  <si>
    <t>doplatek DPH k fa 20102734</t>
  </si>
  <si>
    <t>suroviny pro mikulášský balíček</t>
  </si>
  <si>
    <t>sběr papíru</t>
  </si>
  <si>
    <t>akce s příspěvkem KPŠ 09/12</t>
  </si>
  <si>
    <t>PPD 5</t>
  </si>
  <si>
    <t>příspěvky do KPŠ - ZŠ 1.-9. třída</t>
  </si>
  <si>
    <t>PPD 6</t>
  </si>
  <si>
    <t xml:space="preserve">příspěvky do KPŠ - MŠ </t>
  </si>
  <si>
    <t>2020/8</t>
  </si>
  <si>
    <t>9/2020</t>
  </si>
  <si>
    <t>2020/10</t>
  </si>
  <si>
    <t>2020/11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</si>
</sst>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30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4" fontId="0" fillId="2" borderId="35" xfId="0" applyNumberFormat="1" applyFill="1" applyBorder="1" applyAlignment="1">
      <alignment horizontal="center" vertical="center" wrapText="1" shrinkToFit="1"/>
    </xf>
    <xf numFmtId="49" fontId="0" fillId="2" borderId="36" xfId="0" applyNumberFormat="1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164" fontId="0" fillId="2" borderId="35" xfId="0" applyNumberFormat="1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8" fontId="0" fillId="2" borderId="35" xfId="0" applyNumberFormat="1" applyFill="1" applyBorder="1" applyAlignment="1">
      <alignment horizontal="center" vertical="center" wrapText="1" shrinkToFit="1"/>
    </xf>
    <xf numFmtId="8" fontId="0" fillId="2" borderId="38" xfId="0" applyNumberFormat="1" applyFill="1" applyBorder="1" applyAlignment="1">
      <alignment horizontal="center" vertical="center" wrapText="1" shrinkToFit="1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164" fontId="0" fillId="0" borderId="1" xfId="0" applyNumberFormat="1" applyBorder="1"/>
    <xf numFmtId="0" fontId="0" fillId="0" borderId="39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164" fontId="0" fillId="2" borderId="19" xfId="0" applyNumberFormat="1" applyFill="1" applyBorder="1" applyAlignment="1">
      <alignment horizontal="center" vertical="center" wrapText="1" shrinkToFit="1"/>
    </xf>
    <xf numFmtId="14" fontId="2" fillId="0" borderId="18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4" fontId="2" fillId="0" borderId="18" xfId="0" applyNumberFormat="1" applyFont="1" applyBorder="1" applyAlignment="1">
      <alignment horizontal="center" vertical="center" wrapText="1" shrinkToFit="1"/>
    </xf>
    <xf numFmtId="164" fontId="2" fillId="0" borderId="19" xfId="0" applyNumberFormat="1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44" fontId="0" fillId="2" borderId="5" xfId="0" applyNumberFormat="1" applyFill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 wrapText="1" shrinkToFit="1"/>
    </xf>
    <xf numFmtId="44" fontId="0" fillId="0" borderId="2" xfId="0" applyNumberFormat="1" applyBorder="1" applyAlignment="1">
      <alignment horizontal="center" vertical="center" wrapText="1" shrinkToFit="1"/>
    </xf>
    <xf numFmtId="44" fontId="0" fillId="0" borderId="18" xfId="0" applyNumberFormat="1" applyBorder="1" applyAlignment="1">
      <alignment horizontal="center" vertical="center" wrapText="1" shrinkToFit="1"/>
    </xf>
    <xf numFmtId="44" fontId="0" fillId="0" borderId="14" xfId="0" applyNumberFormat="1" applyBorder="1" applyAlignment="1">
      <alignment horizontal="center" vertical="center" wrapText="1" shrinkToFit="1"/>
    </xf>
    <xf numFmtId="44" fontId="0" fillId="0" borderId="19" xfId="0" applyNumberFormat="1" applyBorder="1" applyAlignment="1">
      <alignment horizontal="center" vertical="center" wrapText="1" shrinkToFit="1"/>
    </xf>
    <xf numFmtId="44" fontId="0" fillId="0" borderId="1" xfId="0" applyNumberFormat="1" applyBorder="1"/>
    <xf numFmtId="44" fontId="0" fillId="0" borderId="0" xfId="0" applyNumberFormat="1"/>
    <xf numFmtId="44" fontId="0" fillId="0" borderId="0" xfId="0" applyNumberFormat="1" applyBorder="1" applyAlignment="1">
      <alignment horizontal="center" vertical="center" wrapText="1" shrinkToFit="1"/>
    </xf>
    <xf numFmtId="44" fontId="0" fillId="2" borderId="9" xfId="0" applyNumberFormat="1" applyFill="1" applyBorder="1" applyAlignment="1">
      <alignment horizontal="center" vertical="center" wrapText="1" shrinkToFit="1"/>
    </xf>
    <xf numFmtId="44" fontId="0" fillId="2" borderId="1" xfId="0" applyNumberFormat="1" applyFill="1" applyBorder="1" applyAlignment="1">
      <alignment horizontal="center" vertical="center" wrapText="1" shrinkToFit="1"/>
    </xf>
    <xf numFmtId="44" fontId="0" fillId="2" borderId="10" xfId="0" applyNumberFormat="1" applyFill="1" applyBorder="1" applyAlignment="1">
      <alignment horizontal="center" vertical="center" wrapText="1" shrinkToFit="1"/>
    </xf>
    <xf numFmtId="3" fontId="0" fillId="0" borderId="5" xfId="0" applyNumberFormat="1" applyBorder="1"/>
    <xf numFmtId="44" fontId="0" fillId="2" borderId="19" xfId="0" applyNumberFormat="1" applyFill="1" applyBorder="1" applyAlignment="1">
      <alignment horizontal="center" vertical="center" wrapText="1" shrinkToFit="1"/>
    </xf>
    <xf numFmtId="44" fontId="0" fillId="0" borderId="3" xfId="0" applyNumberFormat="1" applyBorder="1" applyAlignment="1">
      <alignment horizontal="center" vertical="center" wrapText="1" shrinkToFit="1"/>
    </xf>
    <xf numFmtId="44" fontId="0" fillId="2" borderId="3" xfId="0" applyNumberFormat="1" applyFill="1" applyBorder="1" applyAlignment="1">
      <alignment horizontal="center" vertical="center" wrapText="1" shrinkToFit="1"/>
    </xf>
    <xf numFmtId="44" fontId="0" fillId="2" borderId="1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164" fontId="2" fillId="0" borderId="1" xfId="0" applyNumberFormat="1" applyFont="1" applyBorder="1"/>
    <xf numFmtId="164" fontId="2" fillId="0" borderId="5" xfId="0" applyNumberFormat="1" applyFont="1" applyBorder="1" applyAlignment="1">
      <alignment horizontal="center" vertical="center" wrapText="1" shrinkToFit="1"/>
    </xf>
    <xf numFmtId="14" fontId="0" fillId="0" borderId="9" xfId="0" applyNumberFormat="1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wrapText="1" shrinkToFit="1"/>
    </xf>
    <xf numFmtId="8" fontId="0" fillId="0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Fill="1" applyBorder="1" applyAlignment="1">
      <alignment horizontal="center" vertical="center" wrapText="1" shrinkToFit="1"/>
    </xf>
    <xf numFmtId="8" fontId="0" fillId="0" borderId="10" xfId="0" applyNumberFormat="1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8" fontId="0" fillId="0" borderId="1" xfId="0" applyNumberFormat="1" applyFill="1" applyBorder="1" applyAlignment="1">
      <alignment horizontal="center" vertical="center" wrapText="1" shrinkToFit="1"/>
    </xf>
    <xf numFmtId="8" fontId="0" fillId="0" borderId="5" xfId="0" applyNumberFormat="1" applyFill="1" applyBorder="1" applyAlignment="1">
      <alignment horizontal="center" vertical="center" wrapText="1" shrinkToFit="1"/>
    </xf>
    <xf numFmtId="14" fontId="0" fillId="3" borderId="18" xfId="0" applyNumberFormat="1" applyFill="1" applyBorder="1" applyAlignment="1">
      <alignment horizontal="center" vertical="center" wrapText="1" shrinkToFit="1"/>
    </xf>
    <xf numFmtId="49" fontId="0" fillId="3" borderId="2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164" fontId="0" fillId="3" borderId="18" xfId="0" applyNumberFormat="1" applyFill="1" applyBorder="1" applyAlignment="1">
      <alignment horizontal="center" vertical="center" wrapText="1" shrinkToFit="1"/>
    </xf>
    <xf numFmtId="164" fontId="0" fillId="3" borderId="19" xfId="0" applyNumberFormat="1" applyFill="1" applyBorder="1" applyAlignment="1">
      <alignment horizontal="center" vertical="center" wrapText="1" shrinkToFit="1"/>
    </xf>
    <xf numFmtId="164" fontId="0" fillId="3" borderId="2" xfId="0" applyNumberFormat="1" applyFill="1" applyBorder="1" applyAlignment="1">
      <alignment horizontal="center" vertical="center" wrapText="1" shrinkToFit="1"/>
    </xf>
    <xf numFmtId="164" fontId="0" fillId="3" borderId="3" xfId="0" applyNumberFormat="1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center" vertical="center" wrapText="1" shrinkToFit="1"/>
    </xf>
    <xf numFmtId="0" fontId="0" fillId="3" borderId="19" xfId="0" applyFill="1" applyBorder="1" applyAlignment="1">
      <alignment horizontal="center" vertical="center" wrapText="1" shrinkToFit="1"/>
    </xf>
    <xf numFmtId="8" fontId="0" fillId="3" borderId="14" xfId="0" applyNumberFormat="1" applyFill="1" applyBorder="1" applyAlignment="1">
      <alignment horizontal="center" vertical="center" wrapText="1" shrinkToFit="1"/>
    </xf>
    <xf numFmtId="0" fontId="0" fillId="3" borderId="0" xfId="0" applyFill="1"/>
    <xf numFmtId="164" fontId="0" fillId="3" borderId="1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wrapText="1" shrinkToFit="1"/>
    </xf>
    <xf numFmtId="14" fontId="0" fillId="0" borderId="1" xfId="0" applyNumberFormat="1" applyBorder="1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14" fontId="0" fillId="3" borderId="1" xfId="0" applyNumberForma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8" fontId="0" fillId="3" borderId="1" xfId="0" applyNumberFormat="1" applyFill="1" applyBorder="1" applyAlignment="1">
      <alignment horizontal="center" vertical="center" wrapText="1" shrinkToFit="1"/>
    </xf>
    <xf numFmtId="44" fontId="0" fillId="3" borderId="1" xfId="0" applyNumberFormat="1" applyFill="1" applyBorder="1" applyAlignment="1">
      <alignment horizontal="center" vertical="center" wrapText="1" shrinkToFit="1"/>
    </xf>
    <xf numFmtId="8" fontId="0" fillId="2" borderId="1" xfId="0" applyNumberFormat="1" applyFill="1" applyBorder="1" applyAlignment="1">
      <alignment horizontal="center" vertical="center" wrapText="1" shrinkToFit="1"/>
    </xf>
    <xf numFmtId="17" fontId="0" fillId="3" borderId="1" xfId="0" applyNumberFormat="1" applyFill="1" applyBorder="1" applyAlignment="1">
      <alignment horizontal="center" vertical="center" wrapText="1" shrinkToFit="1"/>
    </xf>
    <xf numFmtId="17" fontId="0" fillId="0" borderId="1" xfId="0" applyNumberFormat="1" applyBorder="1" applyAlignment="1">
      <alignment horizontal="center" vertical="center" wrapText="1" shrinkToFit="1"/>
    </xf>
    <xf numFmtId="164" fontId="0" fillId="3" borderId="1" xfId="0" applyNumberFormat="1" applyFill="1" applyBorder="1" applyAlignment="1">
      <alignment horizontal="center" vertical="center" wrapText="1" shrinkToFit="1"/>
    </xf>
    <xf numFmtId="164" fontId="0" fillId="0" borderId="10" xfId="0" applyNumberFormat="1" applyFill="1" applyBorder="1" applyAlignment="1">
      <alignment horizontal="center" vertical="center" wrapText="1" shrinkToFit="1"/>
    </xf>
    <xf numFmtId="0" fontId="3" fillId="0" borderId="0" xfId="0" applyFont="1" applyFill="1"/>
    <xf numFmtId="14" fontId="0" fillId="3" borderId="9" xfId="0" applyNumberFormat="1" applyFill="1" applyBorder="1" applyAlignment="1">
      <alignment horizontal="center" vertical="center" wrapText="1" shrinkToFit="1"/>
    </xf>
    <xf numFmtId="49" fontId="0" fillId="3" borderId="1" xfId="0" applyNumberFormat="1" applyFill="1" applyBorder="1" applyAlignment="1">
      <alignment horizontal="center" vertical="center" wrapText="1" shrinkToFit="1"/>
    </xf>
    <xf numFmtId="0" fontId="0" fillId="3" borderId="10" xfId="0" applyFill="1" applyBorder="1" applyAlignment="1">
      <alignment horizontal="center" vertical="center" wrapText="1" shrinkToFit="1"/>
    </xf>
    <xf numFmtId="164" fontId="0" fillId="3" borderId="9" xfId="0" applyNumberFormat="1" applyFill="1" applyBorder="1" applyAlignment="1">
      <alignment horizontal="center" vertical="center" wrapText="1" shrinkToFit="1"/>
    </xf>
    <xf numFmtId="2" fontId="0" fillId="3" borderId="1" xfId="0" applyNumberFormat="1" applyFill="1" applyBorder="1" applyAlignment="1">
      <alignment horizontal="center" vertical="center" wrapText="1" shrinkToFit="1"/>
    </xf>
    <xf numFmtId="8" fontId="0" fillId="3" borderId="10" xfId="0" applyNumberFormat="1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 shrinkToFit="1"/>
    </xf>
    <xf numFmtId="164" fontId="0" fillId="3" borderId="10" xfId="0" applyNumberFormat="1" applyFill="1" applyBorder="1" applyAlignment="1">
      <alignment horizontal="center" vertical="center" wrapText="1" shrinkToFit="1"/>
    </xf>
    <xf numFmtId="8" fontId="0" fillId="3" borderId="5" xfId="0" applyNumberFormat="1" applyFill="1" applyBorder="1" applyAlignment="1">
      <alignment horizontal="center" vertical="center" wrapText="1" shrinkToFit="1"/>
    </xf>
    <xf numFmtId="14" fontId="2" fillId="0" borderId="18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164" fontId="2" fillId="0" borderId="18" xfId="0" applyNumberFormat="1" applyFont="1" applyFill="1" applyBorder="1" applyAlignment="1">
      <alignment horizontal="center" vertical="center" wrapText="1" shrinkToFit="1"/>
    </xf>
    <xf numFmtId="2" fontId="2" fillId="0" borderId="2" xfId="0" applyNumberFormat="1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/>
    <xf numFmtId="3" fontId="2" fillId="0" borderId="14" xfId="0" applyNumberFormat="1" applyFont="1" applyFill="1" applyBorder="1" applyAlignment="1">
      <alignment horizontal="center" vertical="center" wrapText="1" shrinkToFit="1"/>
    </xf>
    <xf numFmtId="164" fontId="2" fillId="0" borderId="2" xfId="0" applyNumberFormat="1" applyFont="1" applyFill="1" applyBorder="1" applyAlignment="1">
      <alignment horizontal="center" vertical="center" wrapText="1" shrinkToFit="1"/>
    </xf>
    <xf numFmtId="164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 shrinkToFit="1"/>
    </xf>
    <xf numFmtId="8" fontId="2" fillId="0" borderId="14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14" fontId="0" fillId="0" borderId="31" xfId="0" applyNumberForma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"/>
  <sheetViews>
    <sheetView workbookViewId="0">
      <selection activeCell="A9" sqref="A9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3" x14ac:dyDescent="0.25">
      <c r="A1" s="171" t="s">
        <v>35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3" ht="42.75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58"/>
    </row>
    <row r="3" spans="1:13" ht="27" customHeight="1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  <c r="M3" s="1"/>
    </row>
    <row r="4" spans="1:13" ht="24.75" customHeight="1" thickBot="1" x14ac:dyDescent="0.3">
      <c r="A4" s="184"/>
      <c r="B4" s="182"/>
      <c r="C4" s="18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4"/>
      <c r="M4" s="1"/>
    </row>
    <row r="5" spans="1:13" ht="15" customHeight="1" x14ac:dyDescent="0.25">
      <c r="A5" s="8">
        <v>43831</v>
      </c>
      <c r="B5" s="18"/>
      <c r="C5" s="9" t="s">
        <v>47</v>
      </c>
      <c r="D5" s="32"/>
      <c r="E5" s="20"/>
      <c r="F5" s="59">
        <v>27954</v>
      </c>
      <c r="G5" s="32"/>
      <c r="H5" s="20"/>
      <c r="I5" s="57">
        <v>47495.53</v>
      </c>
      <c r="J5" s="32"/>
      <c r="K5" s="59"/>
      <c r="L5" s="58">
        <f>F5+I5</f>
        <v>75449.53</v>
      </c>
      <c r="M5" s="1"/>
    </row>
    <row r="6" spans="1:13" ht="15" customHeight="1" x14ac:dyDescent="0.25">
      <c r="A6" s="8">
        <v>43840</v>
      </c>
      <c r="B6" s="18" t="s">
        <v>20</v>
      </c>
      <c r="C6" s="9" t="s">
        <v>49</v>
      </c>
      <c r="D6" s="32"/>
      <c r="E6" s="20">
        <v>5816</v>
      </c>
      <c r="F6" s="59">
        <f>F5+D6-E6</f>
        <v>22138</v>
      </c>
      <c r="G6" s="32"/>
      <c r="H6" s="20"/>
      <c r="I6" s="57">
        <f>I5+G6-H6</f>
        <v>47495.53</v>
      </c>
      <c r="J6" s="32"/>
      <c r="K6" s="59"/>
      <c r="L6" s="58">
        <f>F6+I6</f>
        <v>69633.53</v>
      </c>
      <c r="M6" s="1"/>
    </row>
    <row r="7" spans="1:13" ht="15" customHeight="1" x14ac:dyDescent="0.25">
      <c r="A7" s="8">
        <v>43840</v>
      </c>
      <c r="B7" s="18" t="s">
        <v>18</v>
      </c>
      <c r="C7" s="9" t="s">
        <v>50</v>
      </c>
      <c r="D7" s="32">
        <v>6673</v>
      </c>
      <c r="E7" s="20"/>
      <c r="F7" s="59">
        <f>F5+D7-E7</f>
        <v>34627</v>
      </c>
      <c r="G7" s="32"/>
      <c r="H7" s="20"/>
      <c r="I7" s="57">
        <f>I5+G7-H7</f>
        <v>47495.53</v>
      </c>
      <c r="J7" s="32"/>
      <c r="K7" s="59"/>
      <c r="L7" s="58">
        <f>F8+I8</f>
        <v>172812.53</v>
      </c>
      <c r="M7" s="1"/>
    </row>
    <row r="8" spans="1:13" ht="15" customHeight="1" x14ac:dyDescent="0.25">
      <c r="A8" s="8">
        <v>43841</v>
      </c>
      <c r="B8" s="18" t="s">
        <v>19</v>
      </c>
      <c r="C8" s="9" t="s">
        <v>51</v>
      </c>
      <c r="D8" s="32">
        <v>90690</v>
      </c>
      <c r="E8" s="20"/>
      <c r="F8" s="59">
        <f>F7+D8-E8</f>
        <v>125317</v>
      </c>
      <c r="G8" s="32"/>
      <c r="H8" s="20"/>
      <c r="I8" s="57">
        <f>I7+G8-H8</f>
        <v>47495.53</v>
      </c>
      <c r="J8" s="32"/>
      <c r="K8" s="59"/>
      <c r="L8" s="58">
        <f>I8+F8</f>
        <v>172812.53</v>
      </c>
      <c r="M8" s="1"/>
    </row>
    <row r="9" spans="1:13" ht="15" customHeight="1" x14ac:dyDescent="0.25">
      <c r="A9" s="8">
        <v>43841</v>
      </c>
      <c r="B9" s="18" t="s">
        <v>24</v>
      </c>
      <c r="C9" s="9" t="s">
        <v>52</v>
      </c>
      <c r="D9" s="32"/>
      <c r="E9" s="20">
        <v>34104</v>
      </c>
      <c r="F9" s="59">
        <f>F8+D9-E9</f>
        <v>91213</v>
      </c>
      <c r="G9" s="32"/>
      <c r="H9" s="20"/>
      <c r="I9" s="57">
        <f>I5+G9-H9</f>
        <v>47495.53</v>
      </c>
      <c r="J9" s="32"/>
      <c r="K9" s="59"/>
      <c r="L9" s="58">
        <f>F9+I9</f>
        <v>138708.53</v>
      </c>
      <c r="M9" s="1"/>
    </row>
    <row r="10" spans="1:13" ht="15" customHeight="1" x14ac:dyDescent="0.25">
      <c r="A10" s="8" t="s">
        <v>53</v>
      </c>
      <c r="B10" s="18" t="s">
        <v>21</v>
      </c>
      <c r="C10" s="9" t="s">
        <v>54</v>
      </c>
      <c r="D10" s="32"/>
      <c r="E10" s="20">
        <v>1387</v>
      </c>
      <c r="F10" s="59">
        <f>F9+D10-E10</f>
        <v>89826</v>
      </c>
      <c r="G10" s="32"/>
      <c r="H10" s="20"/>
      <c r="I10" s="57">
        <f>I9+G10-H10</f>
        <v>47495.53</v>
      </c>
      <c r="J10" s="32"/>
      <c r="K10" s="59"/>
      <c r="L10" s="58">
        <f>F10+I10</f>
        <v>137321.53</v>
      </c>
      <c r="M10" s="1"/>
    </row>
    <row r="11" spans="1:13" ht="15" customHeight="1" x14ac:dyDescent="0.25">
      <c r="A11" s="8">
        <v>43841</v>
      </c>
      <c r="B11" s="18" t="s">
        <v>25</v>
      </c>
      <c r="C11" s="9" t="s">
        <v>55</v>
      </c>
      <c r="D11" s="32"/>
      <c r="E11" s="20">
        <v>1206</v>
      </c>
      <c r="F11" s="59">
        <f>F10+D11-E11</f>
        <v>88620</v>
      </c>
      <c r="G11" s="32"/>
      <c r="H11" s="20"/>
      <c r="I11" s="57">
        <f>I9+G11-H11</f>
        <v>47495.53</v>
      </c>
      <c r="J11" s="32"/>
      <c r="K11" s="59"/>
      <c r="L11" s="58">
        <f>F11+I11</f>
        <v>136115.53</v>
      </c>
      <c r="M11" s="1"/>
    </row>
    <row r="12" spans="1:13" s="135" customFormat="1" ht="15" customHeight="1" x14ac:dyDescent="0.25">
      <c r="A12" s="125">
        <v>43859</v>
      </c>
      <c r="B12" s="126" t="s">
        <v>26</v>
      </c>
      <c r="C12" s="127" t="s">
        <v>56</v>
      </c>
      <c r="D12" s="128"/>
      <c r="E12" s="130">
        <v>8000</v>
      </c>
      <c r="F12" s="129">
        <f t="shared" ref="F12" si="0">F11+D12-E12</f>
        <v>80620</v>
      </c>
      <c r="G12" s="128"/>
      <c r="H12" s="130"/>
      <c r="I12" s="131">
        <f>I5+G12-H12</f>
        <v>47495.53</v>
      </c>
      <c r="J12" s="128"/>
      <c r="K12" s="129"/>
      <c r="L12" s="136">
        <f>F12+I12</f>
        <v>128115.53</v>
      </c>
      <c r="M12" s="137"/>
    </row>
    <row r="13" spans="1:13" x14ac:dyDescent="0.25">
      <c r="A13" s="8">
        <v>43861</v>
      </c>
      <c r="B13" s="18" t="s">
        <v>48</v>
      </c>
      <c r="C13" s="13" t="s">
        <v>12</v>
      </c>
      <c r="D13" s="33"/>
      <c r="E13" s="21"/>
      <c r="F13" s="59">
        <f>F12+D13-E13</f>
        <v>80620</v>
      </c>
      <c r="G13" s="33">
        <v>0.33</v>
      </c>
      <c r="H13" s="21"/>
      <c r="I13" s="57">
        <f>I12+G13-H13</f>
        <v>47495.86</v>
      </c>
      <c r="J13" s="33"/>
      <c r="K13" s="64"/>
      <c r="L13" s="58">
        <f t="shared" ref="L13" si="1">F13+I13</f>
        <v>128115.86</v>
      </c>
      <c r="M13" s="1"/>
    </row>
    <row r="14" spans="1:13" x14ac:dyDescent="0.25">
      <c r="A14" s="50">
        <v>43861</v>
      </c>
      <c r="B14" s="25"/>
      <c r="C14" s="51" t="s">
        <v>11</v>
      </c>
      <c r="D14" s="29">
        <f>SUM(D5:D13)</f>
        <v>97363</v>
      </c>
      <c r="E14" s="29">
        <f>SUM(E5:E13)</f>
        <v>50513</v>
      </c>
      <c r="F14" s="59">
        <f>F5+D14-E14</f>
        <v>74804</v>
      </c>
      <c r="G14" s="29">
        <f>SUM(G5:G13)</f>
        <v>0.33</v>
      </c>
      <c r="H14" s="29">
        <f>SUM(H5:H13)</f>
        <v>0</v>
      </c>
      <c r="I14" s="29">
        <f>I5+G14-H14</f>
        <v>47495.86</v>
      </c>
      <c r="J14" s="29"/>
      <c r="K14" s="29"/>
      <c r="L14" s="29">
        <f t="shared" ref="L14" si="2">F14+I14</f>
        <v>122299.86</v>
      </c>
      <c r="M14" s="1"/>
    </row>
    <row r="15" spans="1:13" ht="14.45" x14ac:dyDescent="0.3">
      <c r="A15" s="38"/>
      <c r="B15" s="39"/>
      <c r="C15" s="40"/>
      <c r="D15" s="41"/>
      <c r="E15" s="42"/>
      <c r="F15" s="42"/>
      <c r="G15" s="40"/>
      <c r="H15" s="41"/>
      <c r="I15" s="40"/>
      <c r="J15" s="40"/>
      <c r="K15" s="40"/>
      <c r="L15" s="43"/>
      <c r="M15" s="1"/>
    </row>
    <row r="16" spans="1:13" ht="14.45" x14ac:dyDescent="0.3">
      <c r="A16" s="38"/>
      <c r="B16" s="39"/>
      <c r="C16" s="40"/>
      <c r="D16" s="41"/>
      <c r="E16" s="42"/>
      <c r="F16" s="42"/>
      <c r="G16" s="40"/>
      <c r="H16" s="41"/>
      <c r="I16" s="40"/>
      <c r="J16" s="40"/>
      <c r="K16" s="40"/>
      <c r="L16" s="43"/>
      <c r="M16" s="1"/>
    </row>
    <row r="17" spans="1:13" ht="14.45" x14ac:dyDescent="0.3">
      <c r="A17" s="38"/>
      <c r="B17" s="39"/>
      <c r="C17" s="40"/>
      <c r="D17" s="41"/>
      <c r="E17" s="42"/>
      <c r="F17" s="42"/>
      <c r="G17" s="40"/>
      <c r="H17" s="41"/>
      <c r="I17" s="40"/>
      <c r="J17" s="40"/>
      <c r="K17" s="40"/>
      <c r="L17" s="43"/>
      <c r="M17" s="1"/>
    </row>
    <row r="18" spans="1:13" ht="14.45" x14ac:dyDescent="0.3">
      <c r="A18" s="38"/>
      <c r="B18" s="39"/>
      <c r="C18" s="40"/>
      <c r="D18" s="41"/>
      <c r="E18" s="42"/>
      <c r="F18" s="42"/>
      <c r="G18" s="40"/>
      <c r="H18" s="41"/>
      <c r="I18" s="40"/>
      <c r="J18" s="40"/>
      <c r="K18" s="40"/>
      <c r="L18" s="43"/>
      <c r="M18" s="1"/>
    </row>
    <row r="19" spans="1:13" ht="14.45" x14ac:dyDescent="0.3">
      <c r="A19" s="38"/>
      <c r="B19" s="39"/>
      <c r="C19" s="40"/>
      <c r="D19" s="41"/>
      <c r="E19" s="42"/>
      <c r="F19" s="42"/>
      <c r="G19" s="40"/>
      <c r="H19" s="41"/>
      <c r="I19" s="40"/>
      <c r="J19" s="40"/>
      <c r="K19" s="40"/>
      <c r="L19" s="43"/>
      <c r="M19" s="1"/>
    </row>
    <row r="20" spans="1:13" ht="14.45" x14ac:dyDescent="0.3">
      <c r="A20" s="38"/>
      <c r="B20" s="39"/>
      <c r="C20" s="40"/>
      <c r="D20" s="41"/>
      <c r="E20" s="42"/>
      <c r="F20" s="42"/>
      <c r="G20" s="40"/>
      <c r="H20" s="41"/>
      <c r="I20" s="40"/>
      <c r="J20" s="40"/>
      <c r="K20" s="40"/>
      <c r="L20" s="43"/>
      <c r="M20" s="1"/>
    </row>
    <row r="21" spans="1:13" ht="14.45" x14ac:dyDescent="0.3">
      <c r="A21" s="38"/>
      <c r="B21" s="39"/>
      <c r="C21" s="40"/>
      <c r="D21" s="41"/>
      <c r="E21" s="42"/>
      <c r="F21" s="42"/>
      <c r="G21" s="40"/>
      <c r="H21" s="41"/>
      <c r="I21" s="40"/>
      <c r="J21" s="40"/>
      <c r="K21" s="40"/>
      <c r="L21" s="43"/>
      <c r="M21" s="1"/>
    </row>
    <row r="22" spans="1:13" ht="14.45" x14ac:dyDescent="0.3">
      <c r="A22" s="38"/>
      <c r="B22" s="39"/>
      <c r="C22" s="40"/>
      <c r="D22" s="41"/>
      <c r="E22" s="42"/>
      <c r="F22" s="42"/>
      <c r="G22" s="40"/>
      <c r="H22" s="41"/>
      <c r="I22" s="40"/>
      <c r="J22" s="40"/>
      <c r="K22" s="40"/>
      <c r="L22" s="43"/>
      <c r="M22" s="1"/>
    </row>
    <row r="23" spans="1:13" ht="14.45" x14ac:dyDescent="0.3">
      <c r="A23" s="38"/>
      <c r="B23" s="39"/>
      <c r="C23" s="40"/>
      <c r="D23" s="41"/>
      <c r="E23" s="42"/>
      <c r="F23" s="42"/>
      <c r="G23" s="40"/>
      <c r="H23" s="41"/>
      <c r="I23" s="40"/>
      <c r="J23" s="40"/>
      <c r="K23" s="40"/>
      <c r="L23" s="43"/>
      <c r="M23" s="1"/>
    </row>
    <row r="24" spans="1:13" ht="14.45" x14ac:dyDescent="0.3">
      <c r="A24" s="38"/>
      <c r="B24" s="39"/>
      <c r="C24" s="40"/>
      <c r="D24" s="41"/>
      <c r="E24" s="42"/>
      <c r="F24" s="42"/>
      <c r="G24" s="40"/>
      <c r="H24" s="41"/>
      <c r="I24" s="40"/>
      <c r="J24" s="40"/>
      <c r="K24" s="40"/>
      <c r="L24" s="43"/>
      <c r="M24" s="1"/>
    </row>
    <row r="25" spans="1:13" ht="14.45" x14ac:dyDescent="0.3">
      <c r="A25" s="38"/>
      <c r="B25" s="39"/>
      <c r="C25" s="40"/>
      <c r="D25" s="41"/>
      <c r="E25" s="42"/>
      <c r="F25" s="42"/>
      <c r="G25" s="40"/>
      <c r="H25" s="41"/>
      <c r="I25" s="40"/>
      <c r="J25" s="40"/>
      <c r="K25" s="40"/>
      <c r="L25" s="43"/>
      <c r="M25" s="1"/>
    </row>
    <row r="26" spans="1:13" s="36" customFormat="1" ht="14.45" x14ac:dyDescent="0.3">
      <c r="A26" s="44"/>
      <c r="B26" s="45"/>
      <c r="C26" s="46"/>
      <c r="D26" s="47"/>
      <c r="E26" s="48"/>
      <c r="F26" s="48"/>
      <c r="G26" s="46"/>
      <c r="H26" s="47"/>
      <c r="I26" s="47"/>
      <c r="J26" s="46"/>
      <c r="K26" s="46"/>
      <c r="L26" s="49"/>
      <c r="M26" s="35"/>
    </row>
    <row r="27" spans="1:13" ht="14.45" x14ac:dyDescent="0.3">
      <c r="A27" s="38"/>
      <c r="B27" s="39"/>
      <c r="C27" s="40"/>
      <c r="D27" s="41"/>
      <c r="E27" s="42"/>
      <c r="F27" s="42"/>
      <c r="G27" s="40"/>
      <c r="H27" s="41"/>
      <c r="I27" s="40"/>
      <c r="J27" s="40"/>
      <c r="K27" s="40"/>
      <c r="L27" s="43"/>
      <c r="M27" s="1"/>
    </row>
    <row r="28" spans="1:13" ht="14.45" x14ac:dyDescent="0.3">
      <c r="A28" s="38"/>
      <c r="B28" s="39"/>
      <c r="C28" s="40"/>
      <c r="D28" s="41"/>
      <c r="E28" s="42"/>
      <c r="F28" s="42"/>
      <c r="G28" s="40"/>
      <c r="H28" s="41"/>
      <c r="I28" s="40"/>
      <c r="J28" s="40"/>
      <c r="K28" s="40"/>
      <c r="L28" s="43"/>
      <c r="M28" s="1"/>
    </row>
    <row r="29" spans="1:13" ht="14.45" x14ac:dyDescent="0.3">
      <c r="A29" s="40"/>
      <c r="B29" s="39"/>
      <c r="C29" s="40"/>
      <c r="D29" s="41"/>
      <c r="E29" s="42"/>
      <c r="F29" s="42"/>
      <c r="G29" s="40"/>
      <c r="H29" s="41"/>
      <c r="I29" s="40"/>
      <c r="J29" s="40"/>
      <c r="K29" s="40"/>
      <c r="L29" s="43"/>
      <c r="M29" s="1"/>
    </row>
    <row r="30" spans="1:13" ht="14.45" x14ac:dyDescent="0.3">
      <c r="A30" s="40"/>
      <c r="B30" s="39"/>
      <c r="C30" s="40"/>
      <c r="D30" s="41"/>
      <c r="E30" s="42"/>
      <c r="F30" s="42"/>
      <c r="G30" s="40"/>
      <c r="H30" s="41"/>
      <c r="I30" s="40"/>
      <c r="J30" s="40"/>
      <c r="K30" s="40"/>
      <c r="L30" s="43"/>
      <c r="M30" s="1"/>
    </row>
    <row r="31" spans="1:13" ht="14.45" x14ac:dyDescent="0.3">
      <c r="A31" s="40"/>
      <c r="B31" s="39"/>
      <c r="C31" s="40"/>
      <c r="D31" s="41"/>
      <c r="E31" s="42"/>
      <c r="F31" s="42"/>
      <c r="G31" s="40"/>
      <c r="H31" s="41"/>
      <c r="I31" s="40"/>
      <c r="J31" s="40"/>
      <c r="K31" s="40"/>
      <c r="L31" s="43"/>
      <c r="M31" s="1"/>
    </row>
    <row r="32" spans="1:13" ht="14.45" x14ac:dyDescent="0.3">
      <c r="A32" s="40"/>
      <c r="B32" s="39"/>
      <c r="C32" s="40"/>
      <c r="D32" s="41"/>
      <c r="E32" s="42"/>
      <c r="F32" s="42"/>
      <c r="G32" s="40"/>
      <c r="H32" s="41"/>
      <c r="I32" s="40"/>
      <c r="J32" s="40"/>
      <c r="K32" s="40"/>
      <c r="L32" s="43"/>
      <c r="M32" s="1"/>
    </row>
    <row r="33" spans="1:13" ht="14.45" x14ac:dyDescent="0.3">
      <c r="A33" s="40"/>
      <c r="B33" s="39"/>
      <c r="C33" s="40"/>
      <c r="D33" s="41"/>
      <c r="E33" s="42"/>
      <c r="F33" s="42"/>
      <c r="G33" s="40"/>
      <c r="H33" s="41"/>
      <c r="I33" s="40"/>
      <c r="J33" s="40"/>
      <c r="K33" s="40"/>
      <c r="L33" s="43"/>
      <c r="M33" s="1"/>
    </row>
    <row r="34" spans="1:13" ht="14.45" x14ac:dyDescent="0.3">
      <c r="A34" s="40"/>
      <c r="B34" s="39"/>
      <c r="C34" s="40"/>
      <c r="D34" s="41"/>
      <c r="E34" s="42"/>
      <c r="F34" s="42"/>
      <c r="G34" s="40"/>
      <c r="H34" s="41"/>
      <c r="I34" s="40"/>
      <c r="J34" s="40"/>
      <c r="K34" s="40"/>
      <c r="L34" s="43"/>
      <c r="M34" s="1"/>
    </row>
    <row r="35" spans="1:13" ht="14.45" x14ac:dyDescent="0.3">
      <c r="A35" s="40"/>
      <c r="B35" s="39"/>
      <c r="C35" s="40"/>
      <c r="D35" s="41"/>
      <c r="E35" s="42"/>
      <c r="F35" s="42"/>
      <c r="G35" s="40"/>
      <c r="H35" s="41"/>
      <c r="I35" s="40"/>
      <c r="J35" s="40"/>
      <c r="K35" s="40"/>
      <c r="L35" s="43"/>
      <c r="M35" s="1"/>
    </row>
    <row r="36" spans="1:13" ht="14.45" x14ac:dyDescent="0.3">
      <c r="A36" s="40"/>
      <c r="B36" s="39"/>
      <c r="C36" s="40"/>
      <c r="D36" s="41"/>
      <c r="E36" s="42"/>
      <c r="F36" s="42"/>
      <c r="G36" s="40"/>
      <c r="H36" s="41"/>
      <c r="I36" s="40"/>
      <c r="J36" s="40"/>
      <c r="K36" s="40"/>
      <c r="L36" s="43"/>
      <c r="M36" s="1"/>
    </row>
    <row r="37" spans="1:13" ht="14.45" x14ac:dyDescent="0.3">
      <c r="A37" s="40"/>
      <c r="B37" s="39"/>
      <c r="C37" s="40"/>
      <c r="D37" s="41"/>
      <c r="E37" s="42"/>
      <c r="F37" s="42"/>
      <c r="G37" s="40"/>
      <c r="H37" s="41"/>
      <c r="I37" s="40"/>
      <c r="J37" s="40"/>
      <c r="K37" s="40"/>
      <c r="L37" s="43"/>
      <c r="M37" s="1"/>
    </row>
    <row r="38" spans="1:13" ht="14.45" x14ac:dyDescent="0.3">
      <c r="A38" s="40"/>
      <c r="B38" s="39"/>
      <c r="C38" s="40"/>
      <c r="D38" s="41"/>
      <c r="E38" s="42"/>
      <c r="F38" s="42"/>
      <c r="G38" s="40"/>
      <c r="H38" s="41"/>
      <c r="I38" s="40"/>
      <c r="J38" s="40"/>
      <c r="K38" s="40"/>
      <c r="L38" s="43"/>
      <c r="M38" s="1"/>
    </row>
    <row r="39" spans="1:13" x14ac:dyDescent="0.25">
      <c r="A39" s="40"/>
      <c r="B39" s="39"/>
      <c r="C39" s="40"/>
      <c r="D39" s="41"/>
      <c r="E39" s="42"/>
      <c r="F39" s="42"/>
      <c r="G39" s="40"/>
      <c r="H39" s="41"/>
      <c r="I39" s="40"/>
      <c r="J39" s="40"/>
      <c r="K39" s="40"/>
      <c r="L39" s="43"/>
      <c r="M39" s="1"/>
    </row>
    <row r="40" spans="1:13" x14ac:dyDescent="0.25">
      <c r="A40" s="40"/>
      <c r="B40" s="39"/>
      <c r="C40" s="40"/>
      <c r="D40" s="41"/>
      <c r="E40" s="42"/>
      <c r="F40" s="42"/>
      <c r="G40" s="40"/>
      <c r="H40" s="41"/>
      <c r="I40" s="40"/>
      <c r="J40" s="40"/>
      <c r="K40" s="40"/>
      <c r="L40" s="43"/>
      <c r="M40" s="1"/>
    </row>
    <row r="41" spans="1:13" x14ac:dyDescent="0.25">
      <c r="A41" s="40"/>
      <c r="B41" s="39"/>
      <c r="C41" s="40"/>
      <c r="D41" s="41"/>
      <c r="E41" s="42"/>
      <c r="F41" s="42"/>
      <c r="G41" s="40"/>
      <c r="H41" s="41"/>
      <c r="I41" s="40"/>
      <c r="J41" s="40"/>
      <c r="K41" s="40"/>
      <c r="L41" s="43"/>
      <c r="M41" s="1"/>
    </row>
    <row r="42" spans="1:13" x14ac:dyDescent="0.25">
      <c r="A42" s="40"/>
      <c r="B42" s="39"/>
      <c r="C42" s="40"/>
      <c r="D42" s="41"/>
      <c r="E42" s="42"/>
      <c r="F42" s="42"/>
      <c r="G42" s="40"/>
      <c r="H42" s="41"/>
      <c r="I42" s="40"/>
      <c r="J42" s="40"/>
      <c r="K42" s="40"/>
      <c r="L42" s="43"/>
      <c r="M42" s="1"/>
    </row>
    <row r="43" spans="1:13" x14ac:dyDescent="0.25">
      <c r="A43" s="40"/>
      <c r="B43" s="39"/>
      <c r="C43" s="40"/>
      <c r="D43" s="41"/>
      <c r="E43" s="42"/>
      <c r="F43" s="42"/>
      <c r="G43" s="40"/>
      <c r="H43" s="41"/>
      <c r="I43" s="40"/>
      <c r="J43" s="40"/>
      <c r="K43" s="40"/>
      <c r="L43" s="43"/>
      <c r="M43" s="1"/>
    </row>
    <row r="44" spans="1:13" x14ac:dyDescent="0.25">
      <c r="A44" s="40"/>
      <c r="B44" s="39"/>
      <c r="C44" s="40"/>
      <c r="D44" s="41"/>
      <c r="E44" s="42"/>
      <c r="F44" s="42"/>
      <c r="G44" s="40"/>
      <c r="H44" s="41"/>
      <c r="I44" s="40"/>
      <c r="J44" s="40"/>
      <c r="K44" s="40"/>
      <c r="L44" s="43"/>
      <c r="M44" s="1"/>
    </row>
    <row r="45" spans="1:13" x14ac:dyDescent="0.25">
      <c r="A45" s="40"/>
      <c r="B45" s="39"/>
      <c r="C45" s="40"/>
      <c r="D45" s="41"/>
      <c r="E45" s="42"/>
      <c r="F45" s="42"/>
      <c r="G45" s="40"/>
      <c r="H45" s="41"/>
      <c r="I45" s="40"/>
      <c r="J45" s="40"/>
      <c r="K45" s="40"/>
      <c r="L45" s="43"/>
      <c r="M45" s="1"/>
    </row>
    <row r="46" spans="1:13" x14ac:dyDescent="0.25">
      <c r="A46" s="40"/>
      <c r="B46" s="39"/>
      <c r="C46" s="40"/>
      <c r="D46" s="41"/>
      <c r="E46" s="42"/>
      <c r="F46" s="42"/>
      <c r="G46" s="40"/>
      <c r="H46" s="41"/>
      <c r="I46" s="40"/>
      <c r="J46" s="40"/>
      <c r="K46" s="40"/>
      <c r="L46" s="43"/>
      <c r="M46" s="1"/>
    </row>
    <row r="47" spans="1:13" x14ac:dyDescent="0.25">
      <c r="A47" s="40"/>
      <c r="B47" s="39"/>
      <c r="C47" s="40"/>
      <c r="D47" s="41"/>
      <c r="E47" s="42"/>
      <c r="F47" s="42"/>
      <c r="G47" s="40"/>
      <c r="H47" s="41"/>
      <c r="I47" s="40"/>
      <c r="J47" s="40"/>
      <c r="K47" s="40"/>
      <c r="L47" s="43"/>
      <c r="M47" s="1"/>
    </row>
    <row r="48" spans="1:13" x14ac:dyDescent="0.25">
      <c r="A48" s="40"/>
      <c r="B48" s="39"/>
      <c r="C48" s="40"/>
      <c r="D48" s="41"/>
      <c r="E48" s="42"/>
      <c r="F48" s="42"/>
      <c r="G48" s="40"/>
      <c r="H48" s="41"/>
      <c r="I48" s="40"/>
      <c r="J48" s="40"/>
      <c r="K48" s="40"/>
      <c r="L48" s="43"/>
      <c r="M48" s="1"/>
    </row>
    <row r="49" spans="1:13" x14ac:dyDescent="0.25">
      <c r="A49" s="40"/>
      <c r="B49" s="39"/>
      <c r="C49" s="40"/>
      <c r="D49" s="41"/>
      <c r="E49" s="42"/>
      <c r="F49" s="42"/>
      <c r="G49" s="40"/>
      <c r="H49" s="41"/>
      <c r="I49" s="40"/>
      <c r="J49" s="40"/>
      <c r="K49" s="40"/>
      <c r="L49" s="43"/>
      <c r="M49" s="1"/>
    </row>
    <row r="50" spans="1:13" x14ac:dyDescent="0.25">
      <c r="A50" s="40"/>
      <c r="B50" s="39"/>
      <c r="C50" s="40"/>
      <c r="D50" s="41"/>
      <c r="E50" s="42"/>
      <c r="F50" s="42"/>
      <c r="G50" s="40"/>
      <c r="H50" s="41"/>
      <c r="I50" s="40"/>
      <c r="J50" s="40"/>
      <c r="K50" s="40"/>
      <c r="L50" s="43"/>
      <c r="M50" s="1"/>
    </row>
    <row r="51" spans="1:13" x14ac:dyDescent="0.25">
      <c r="A51" s="40"/>
      <c r="B51" s="39"/>
      <c r="C51" s="40"/>
      <c r="D51" s="41"/>
      <c r="E51" s="42"/>
      <c r="F51" s="42"/>
      <c r="G51" s="40"/>
      <c r="H51" s="41"/>
      <c r="I51" s="40"/>
      <c r="J51" s="40"/>
      <c r="K51" s="40"/>
      <c r="L51" s="43"/>
      <c r="M51" s="1"/>
    </row>
    <row r="52" spans="1:13" x14ac:dyDescent="0.25">
      <c r="A52" s="40"/>
      <c r="B52" s="39"/>
      <c r="C52" s="40"/>
      <c r="D52" s="41"/>
      <c r="E52" s="42"/>
      <c r="F52" s="42"/>
      <c r="G52" s="40"/>
      <c r="H52" s="41"/>
      <c r="I52" s="40"/>
      <c r="J52" s="40"/>
      <c r="K52" s="40"/>
      <c r="L52" s="43"/>
      <c r="M52" s="1"/>
    </row>
    <row r="53" spans="1:13" x14ac:dyDescent="0.25">
      <c r="A53" s="40"/>
      <c r="B53" s="39"/>
      <c r="C53" s="40"/>
      <c r="D53" s="41"/>
      <c r="E53" s="42"/>
      <c r="F53" s="42"/>
      <c r="G53" s="40"/>
      <c r="H53" s="41"/>
      <c r="I53" s="40"/>
      <c r="J53" s="40"/>
      <c r="K53" s="40"/>
      <c r="L53" s="43"/>
      <c r="M53" s="1"/>
    </row>
    <row r="54" spans="1:13" x14ac:dyDescent="0.25">
      <c r="A54" s="40"/>
      <c r="B54" s="39"/>
      <c r="C54" s="40"/>
      <c r="D54" s="41"/>
      <c r="E54" s="42"/>
      <c r="F54" s="42"/>
      <c r="G54" s="40"/>
      <c r="H54" s="41"/>
      <c r="I54" s="40"/>
      <c r="J54" s="40"/>
      <c r="K54" s="40"/>
      <c r="L54" s="43"/>
      <c r="M54" s="1"/>
    </row>
    <row r="55" spans="1:13" x14ac:dyDescent="0.25">
      <c r="A55" s="40"/>
      <c r="B55" s="39"/>
      <c r="C55" s="40"/>
      <c r="D55" s="41"/>
      <c r="E55" s="42"/>
      <c r="F55" s="42"/>
      <c r="G55" s="40"/>
      <c r="H55" s="41"/>
      <c r="I55" s="40"/>
      <c r="J55" s="40"/>
      <c r="K55" s="40"/>
      <c r="L55" s="43"/>
      <c r="M55" s="1"/>
    </row>
    <row r="56" spans="1:13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1"/>
    </row>
    <row r="57" spans="1:13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1"/>
    </row>
    <row r="58" spans="1:13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1"/>
    </row>
    <row r="59" spans="1:13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1"/>
    </row>
    <row r="60" spans="1:13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1"/>
    </row>
    <row r="61" spans="1:13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1"/>
    </row>
    <row r="62" spans="1:13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1"/>
    </row>
    <row r="63" spans="1:13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1"/>
    </row>
    <row r="64" spans="1:13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1"/>
    </row>
    <row r="65" spans="1:13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1"/>
    </row>
    <row r="66" spans="1:13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1"/>
    </row>
    <row r="67" spans="1:13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1"/>
    </row>
    <row r="68" spans="1:13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1"/>
    </row>
    <row r="69" spans="1:13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1"/>
    </row>
    <row r="70" spans="1:13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1"/>
    </row>
    <row r="71" spans="1:13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1"/>
    </row>
    <row r="72" spans="1:13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1"/>
    </row>
    <row r="73" spans="1:13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1"/>
    </row>
    <row r="74" spans="1:13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1"/>
    </row>
    <row r="75" spans="1:13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1"/>
    </row>
    <row r="76" spans="1:13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1"/>
    </row>
    <row r="77" spans="1:13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1"/>
    </row>
    <row r="78" spans="1:13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1"/>
    </row>
    <row r="79" spans="1:13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1"/>
    </row>
    <row r="80" spans="1:13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1"/>
    </row>
    <row r="81" spans="1:13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1"/>
    </row>
    <row r="82" spans="1:13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3"/>
  <sheetViews>
    <sheetView topLeftCell="C1" workbookViewId="0">
      <selection activeCell="D9" sqref="D9"/>
    </sheetView>
  </sheetViews>
  <sheetFormatPr defaultRowHeight="15" x14ac:dyDescent="0.25"/>
  <cols>
    <col min="3" max="3" width="12.7109375" customWidth="1"/>
    <col min="4" max="4" width="9.7109375" customWidth="1"/>
    <col min="5" max="5" width="36.7109375" customWidth="1"/>
    <col min="6" max="14" width="12.7109375" customWidth="1"/>
  </cols>
  <sheetData>
    <row r="1" spans="3:14" x14ac:dyDescent="0.25">
      <c r="C1" s="171" t="s">
        <v>44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3:14" ht="15.75" thickBot="1" x14ac:dyDescent="0.3"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3:14" x14ac:dyDescent="0.25">
      <c r="C3" s="183" t="s">
        <v>0</v>
      </c>
      <c r="D3" s="181" t="s">
        <v>4</v>
      </c>
      <c r="E3" s="179" t="s">
        <v>5</v>
      </c>
      <c r="F3" s="175" t="s">
        <v>7</v>
      </c>
      <c r="G3" s="176"/>
      <c r="H3" s="177"/>
      <c r="I3" s="175" t="s">
        <v>8</v>
      </c>
      <c r="J3" s="176"/>
      <c r="K3" s="178"/>
      <c r="L3" s="175" t="s">
        <v>9</v>
      </c>
      <c r="M3" s="177"/>
      <c r="N3" s="173" t="s">
        <v>10</v>
      </c>
    </row>
    <row r="4" spans="3:14" ht="15.75" thickBot="1" x14ac:dyDescent="0.3">
      <c r="C4" s="184"/>
      <c r="D4" s="182"/>
      <c r="E4" s="180"/>
      <c r="F4" s="2" t="s">
        <v>1</v>
      </c>
      <c r="G4" s="3" t="s">
        <v>2</v>
      </c>
      <c r="H4" s="66" t="s">
        <v>3</v>
      </c>
      <c r="I4" s="5" t="s">
        <v>6</v>
      </c>
      <c r="J4" s="6" t="s">
        <v>2</v>
      </c>
      <c r="K4" s="87" t="s">
        <v>3</v>
      </c>
      <c r="L4" s="2" t="s">
        <v>1</v>
      </c>
      <c r="M4" s="7" t="s">
        <v>2</v>
      </c>
      <c r="N4" s="174"/>
    </row>
    <row r="5" spans="3:14" x14ac:dyDescent="0.25">
      <c r="C5" s="8">
        <v>44105</v>
      </c>
      <c r="D5" s="18"/>
      <c r="E5" s="9" t="s">
        <v>82</v>
      </c>
      <c r="F5" s="100"/>
      <c r="G5" s="99"/>
      <c r="H5" s="98">
        <f>'Září 2020'!F9</f>
        <v>14443</v>
      </c>
      <c r="I5" s="101"/>
      <c r="J5" s="99"/>
      <c r="K5" s="98">
        <f>'Září 2020'!I9</f>
        <v>55390.49</v>
      </c>
      <c r="L5" s="101"/>
      <c r="M5" s="102"/>
      <c r="N5" s="101">
        <f>'Září 2020'!L9</f>
        <v>69833.489999999991</v>
      </c>
    </row>
    <row r="6" spans="3:14" x14ac:dyDescent="0.25">
      <c r="C6" s="8">
        <v>44086</v>
      </c>
      <c r="D6" s="18" t="s">
        <v>31</v>
      </c>
      <c r="E6" s="9" t="s">
        <v>94</v>
      </c>
      <c r="F6" s="100"/>
      <c r="G6" s="99">
        <v>5191</v>
      </c>
      <c r="H6" s="103">
        <f>H5+F6-G6</f>
        <v>9252</v>
      </c>
      <c r="I6" s="101"/>
      <c r="J6" s="99"/>
      <c r="K6" s="103">
        <f>K5+I6-J6</f>
        <v>55390.49</v>
      </c>
      <c r="L6" s="101"/>
      <c r="M6" s="102"/>
      <c r="N6" s="104">
        <f>H6+K6</f>
        <v>64642.49</v>
      </c>
    </row>
    <row r="7" spans="3:14" x14ac:dyDescent="0.25">
      <c r="C7" s="8">
        <v>44123</v>
      </c>
      <c r="D7" s="18" t="s">
        <v>107</v>
      </c>
      <c r="E7" s="9" t="s">
        <v>93</v>
      </c>
      <c r="F7" s="100"/>
      <c r="G7" s="99"/>
      <c r="H7" s="103">
        <f>H6+F7-G7</f>
        <v>9252</v>
      </c>
      <c r="I7" s="101"/>
      <c r="J7" s="99">
        <v>3742</v>
      </c>
      <c r="K7" s="103">
        <f>K6+I7-J7</f>
        <v>51648.49</v>
      </c>
      <c r="L7" s="105"/>
      <c r="M7" s="102"/>
      <c r="N7" s="104">
        <f>H7+K7</f>
        <v>60900.49</v>
      </c>
    </row>
    <row r="8" spans="3:14" x14ac:dyDescent="0.25">
      <c r="C8" s="8">
        <v>44135</v>
      </c>
      <c r="D8" s="18" t="s">
        <v>107</v>
      </c>
      <c r="E8" s="9" t="s">
        <v>14</v>
      </c>
      <c r="F8" s="100"/>
      <c r="G8" s="99"/>
      <c r="H8" s="103"/>
      <c r="I8" s="101"/>
      <c r="J8" s="99">
        <v>2</v>
      </c>
      <c r="K8" s="103">
        <f>K7+I8-J8</f>
        <v>51646.49</v>
      </c>
      <c r="L8" s="105"/>
      <c r="M8" s="102"/>
      <c r="N8" s="104">
        <f>N7+I8-J8</f>
        <v>60898.49</v>
      </c>
    </row>
    <row r="9" spans="3:14" x14ac:dyDescent="0.25">
      <c r="C9" s="8">
        <v>44135</v>
      </c>
      <c r="D9" s="18" t="s">
        <v>107</v>
      </c>
      <c r="E9" s="9" t="s">
        <v>12</v>
      </c>
      <c r="F9" s="100"/>
      <c r="G9" s="99"/>
      <c r="H9" s="103">
        <f>H7+F9-G9</f>
        <v>9252</v>
      </c>
      <c r="I9" s="101">
        <v>0.37</v>
      </c>
      <c r="J9" s="99"/>
      <c r="K9" s="103">
        <f>K7+I9-J9</f>
        <v>51648.86</v>
      </c>
      <c r="L9" s="105"/>
      <c r="M9" s="102"/>
      <c r="N9" s="104">
        <f t="shared" ref="N9:N10" si="0">H9+K9</f>
        <v>60900.86</v>
      </c>
    </row>
    <row r="10" spans="3:14" x14ac:dyDescent="0.25">
      <c r="C10" s="8">
        <v>44135</v>
      </c>
      <c r="D10" s="25"/>
      <c r="E10" s="26" t="s">
        <v>11</v>
      </c>
      <c r="F10" s="106">
        <f>SUM(F5:F9)</f>
        <v>0</v>
      </c>
      <c r="G10" s="107">
        <f>SUM(G5:G9)</f>
        <v>5191</v>
      </c>
      <c r="H10" s="103">
        <f>H5+F10-G10</f>
        <v>9252</v>
      </c>
      <c r="I10" s="97">
        <v>0.37</v>
      </c>
      <c r="J10" s="107">
        <f>SUM(J5:J9)</f>
        <v>3744</v>
      </c>
      <c r="K10" s="103">
        <f>K5+I10-J10</f>
        <v>51646.86</v>
      </c>
      <c r="L10" s="97">
        <f>SUM(L5:L6)</f>
        <v>0</v>
      </c>
      <c r="M10" s="108">
        <f>SUM(M5:M6)</f>
        <v>0</v>
      </c>
      <c r="N10" s="104">
        <f t="shared" si="0"/>
        <v>60898.86</v>
      </c>
    </row>
    <row r="13" spans="3:14" ht="14.45" x14ac:dyDescent="0.3">
      <c r="K13" s="82"/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B7" sqref="B7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45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66" t="s">
        <v>3</v>
      </c>
      <c r="G4" s="54" t="s">
        <v>6</v>
      </c>
      <c r="H4" s="6" t="s">
        <v>2</v>
      </c>
      <c r="I4" s="87" t="s">
        <v>3</v>
      </c>
      <c r="J4" s="2" t="s">
        <v>1</v>
      </c>
      <c r="K4" s="7" t="s">
        <v>2</v>
      </c>
      <c r="L4" s="187"/>
    </row>
    <row r="5" spans="1:12" x14ac:dyDescent="0.25">
      <c r="A5" s="8">
        <v>44136</v>
      </c>
      <c r="B5" s="18"/>
      <c r="C5" s="9" t="s">
        <v>83</v>
      </c>
      <c r="D5" s="32"/>
      <c r="E5" s="20"/>
      <c r="F5" s="21">
        <f>'Říjen 2020'!H10</f>
        <v>9252</v>
      </c>
      <c r="G5" s="21"/>
      <c r="H5" s="20"/>
      <c r="I5" s="21">
        <f>'Říjen 2020'!K10</f>
        <v>51646.86</v>
      </c>
      <c r="J5" s="60"/>
      <c r="K5" s="57"/>
      <c r="L5" s="21">
        <f>'Říjen 2020'!N10</f>
        <v>60898.86</v>
      </c>
    </row>
    <row r="6" spans="1:12" ht="15" customHeight="1" x14ac:dyDescent="0.3">
      <c r="A6" s="8">
        <v>44138</v>
      </c>
      <c r="B6" s="18" t="s">
        <v>33</v>
      </c>
      <c r="C6" s="9" t="s">
        <v>95</v>
      </c>
      <c r="D6" s="32"/>
      <c r="E6" s="20">
        <v>534</v>
      </c>
      <c r="F6" s="21">
        <f>F5+D6-E6</f>
        <v>8718</v>
      </c>
      <c r="G6" s="21"/>
      <c r="H6" s="20"/>
      <c r="I6" s="21">
        <f>I5+G6-H6</f>
        <v>51646.86</v>
      </c>
      <c r="J6" s="60"/>
      <c r="K6" s="57"/>
      <c r="L6" s="21">
        <f>F6+I6</f>
        <v>60364.86</v>
      </c>
    </row>
    <row r="7" spans="1:12" x14ac:dyDescent="0.25">
      <c r="A7" s="8">
        <v>44165</v>
      </c>
      <c r="B7" s="18" t="s">
        <v>108</v>
      </c>
      <c r="C7" s="9" t="s">
        <v>12</v>
      </c>
      <c r="D7" s="32"/>
      <c r="E7" s="20"/>
      <c r="F7" s="21">
        <f>F6+D7-E7</f>
        <v>8718</v>
      </c>
      <c r="G7" s="21">
        <v>0.35</v>
      </c>
      <c r="H7" s="20"/>
      <c r="I7" s="21">
        <f>I6+G7-H7</f>
        <v>51647.21</v>
      </c>
      <c r="J7" s="60"/>
      <c r="K7" s="57"/>
      <c r="L7" s="86">
        <f t="shared" ref="L7:L8" si="0">F7+I7</f>
        <v>60365.21</v>
      </c>
    </row>
    <row r="8" spans="1:12" x14ac:dyDescent="0.25">
      <c r="A8" s="8">
        <v>44165</v>
      </c>
      <c r="B8" s="25"/>
      <c r="C8" s="26" t="s">
        <v>11</v>
      </c>
      <c r="D8" s="34"/>
      <c r="E8" s="29">
        <f>SUM(E5:E7)</f>
        <v>534</v>
      </c>
      <c r="F8" s="21">
        <f>F6</f>
        <v>8718</v>
      </c>
      <c r="G8" s="88">
        <f>SUM(G5:G7)</f>
        <v>0.35</v>
      </c>
      <c r="H8" s="29">
        <f>SUM(H5:H7)</f>
        <v>0</v>
      </c>
      <c r="I8" s="21">
        <f>I5+G8-H8</f>
        <v>51647.21</v>
      </c>
      <c r="J8" s="88">
        <f>SUM(J5:J7)</f>
        <v>0</v>
      </c>
      <c r="K8" s="89">
        <f>SUM(K5:K7)</f>
        <v>0</v>
      </c>
      <c r="L8" s="86">
        <f t="shared" si="0"/>
        <v>60365.21</v>
      </c>
    </row>
    <row r="15" spans="1:12" ht="14.45" x14ac:dyDescent="0.3">
      <c r="G15" s="82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E9" sqref="E9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46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66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87"/>
    </row>
    <row r="5" spans="1:12" x14ac:dyDescent="0.25">
      <c r="A5" s="8">
        <v>44166</v>
      </c>
      <c r="B5" s="18"/>
      <c r="C5" s="9" t="s">
        <v>84</v>
      </c>
      <c r="D5" s="32"/>
      <c r="E5" s="20"/>
      <c r="F5" s="21">
        <f>'Listopad 2020'!F8</f>
        <v>8718</v>
      </c>
      <c r="G5" s="60"/>
      <c r="H5" s="20"/>
      <c r="I5" s="57">
        <f>'Listopad 2020'!I8</f>
        <v>51647.21</v>
      </c>
      <c r="J5" s="32"/>
      <c r="K5" s="57"/>
      <c r="L5" s="21">
        <f>'Listopad 2020'!L8</f>
        <v>60365.21</v>
      </c>
    </row>
    <row r="6" spans="1:12" x14ac:dyDescent="0.25">
      <c r="A6" s="8">
        <v>44169</v>
      </c>
      <c r="B6" s="18" t="s">
        <v>32</v>
      </c>
      <c r="C6" s="9" t="s">
        <v>99</v>
      </c>
      <c r="D6" s="32">
        <v>14175</v>
      </c>
      <c r="E6" s="20"/>
      <c r="F6" s="21">
        <f>F5+D6-E6</f>
        <v>22893</v>
      </c>
      <c r="G6" s="60"/>
      <c r="H6" s="20"/>
      <c r="I6" s="57">
        <f>I5+G6-H6</f>
        <v>51647.21</v>
      </c>
      <c r="J6" s="32"/>
      <c r="K6" s="57"/>
      <c r="L6" s="21">
        <f>F6+I6</f>
        <v>74540.209999999992</v>
      </c>
    </row>
    <row r="7" spans="1:12" x14ac:dyDescent="0.25">
      <c r="A7" s="8">
        <v>44169</v>
      </c>
      <c r="B7" s="18" t="s">
        <v>34</v>
      </c>
      <c r="C7" s="9" t="s">
        <v>100</v>
      </c>
      <c r="D7" s="32"/>
      <c r="E7" s="20">
        <v>7570</v>
      </c>
      <c r="F7" s="86">
        <f>F6+D7-E7</f>
        <v>15323</v>
      </c>
      <c r="G7" s="60"/>
      <c r="H7" s="20"/>
      <c r="I7" s="57">
        <f>I5+G7-H7</f>
        <v>51647.21</v>
      </c>
      <c r="J7" s="32"/>
      <c r="K7" s="57"/>
      <c r="L7" s="86">
        <f>F7+I7</f>
        <v>66970.209999999992</v>
      </c>
    </row>
    <row r="8" spans="1:12" x14ac:dyDescent="0.25">
      <c r="A8" s="8">
        <v>44180</v>
      </c>
      <c r="B8" s="18" t="s">
        <v>101</v>
      </c>
      <c r="C8" s="9" t="s">
        <v>102</v>
      </c>
      <c r="D8" s="32">
        <v>12217</v>
      </c>
      <c r="E8" s="20"/>
      <c r="F8" s="86">
        <f>F7+D8-E8</f>
        <v>27540</v>
      </c>
      <c r="G8" s="60"/>
      <c r="H8" s="20"/>
      <c r="I8" s="57">
        <f>I7+G8-H8</f>
        <v>51647.21</v>
      </c>
      <c r="J8" s="32"/>
      <c r="K8" s="57"/>
      <c r="L8" s="86"/>
    </row>
    <row r="9" spans="1:12" x14ac:dyDescent="0.25">
      <c r="A9" s="8">
        <v>44180</v>
      </c>
      <c r="B9" s="18" t="s">
        <v>103</v>
      </c>
      <c r="C9" s="9" t="s">
        <v>104</v>
      </c>
      <c r="D9" s="32">
        <v>9900</v>
      </c>
      <c r="E9" s="20"/>
      <c r="F9" s="86">
        <f>F8+D9-E9</f>
        <v>37440</v>
      </c>
      <c r="G9" s="109"/>
      <c r="H9" s="20"/>
      <c r="I9" s="57">
        <f>I7+G9-H9</f>
        <v>51647.21</v>
      </c>
      <c r="J9" s="32"/>
      <c r="K9" s="57"/>
      <c r="L9" s="86">
        <f t="shared" ref="L9:L13" si="0">F9+I9</f>
        <v>89087.209999999992</v>
      </c>
    </row>
    <row r="10" spans="1:12" x14ac:dyDescent="0.25">
      <c r="A10" s="91">
        <v>44169</v>
      </c>
      <c r="B10" s="92" t="s">
        <v>96</v>
      </c>
      <c r="C10" s="93" t="s">
        <v>98</v>
      </c>
      <c r="D10" s="94"/>
      <c r="E10" s="96"/>
      <c r="F10" s="115">
        <f t="shared" ref="F10:F13" si="1">F9+D10-E10</f>
        <v>37440</v>
      </c>
      <c r="G10" s="116"/>
      <c r="H10" s="96">
        <v>3207.24</v>
      </c>
      <c r="I10" s="57">
        <f t="shared" ref="I10:I11" si="2">I9+G10-H10</f>
        <v>48439.97</v>
      </c>
      <c r="J10" s="32"/>
      <c r="K10" s="57"/>
      <c r="L10" s="86">
        <f t="shared" si="0"/>
        <v>85879.97</v>
      </c>
    </row>
    <row r="11" spans="1:12" x14ac:dyDescent="0.25">
      <c r="A11" s="8">
        <v>44196</v>
      </c>
      <c r="B11" s="18" t="s">
        <v>96</v>
      </c>
      <c r="C11" s="9" t="s">
        <v>97</v>
      </c>
      <c r="D11" s="32"/>
      <c r="E11" s="20"/>
      <c r="F11" s="86">
        <f t="shared" si="1"/>
        <v>37440</v>
      </c>
      <c r="G11" s="83"/>
      <c r="H11" s="20">
        <v>463.68</v>
      </c>
      <c r="I11" s="57">
        <f t="shared" si="2"/>
        <v>47976.29</v>
      </c>
      <c r="J11" s="32"/>
      <c r="K11" s="57"/>
      <c r="L11" s="86">
        <f t="shared" si="0"/>
        <v>85416.290000000008</v>
      </c>
    </row>
    <row r="12" spans="1:12" x14ac:dyDescent="0.25">
      <c r="A12" s="8">
        <v>44196</v>
      </c>
      <c r="B12" s="18" t="s">
        <v>96</v>
      </c>
      <c r="C12" s="9" t="s">
        <v>16</v>
      </c>
      <c r="D12" s="32"/>
      <c r="E12" s="20"/>
      <c r="F12" s="86">
        <f>F11+D12-E12</f>
        <v>37440</v>
      </c>
      <c r="G12" s="60"/>
      <c r="H12" s="20">
        <v>2</v>
      </c>
      <c r="I12" s="57">
        <f>I11+G12-H12</f>
        <v>47974.29</v>
      </c>
      <c r="J12" s="32"/>
      <c r="K12" s="57"/>
      <c r="L12" s="86">
        <f t="shared" si="0"/>
        <v>85414.290000000008</v>
      </c>
    </row>
    <row r="13" spans="1:12" x14ac:dyDescent="0.25">
      <c r="A13" s="8">
        <v>44196</v>
      </c>
      <c r="B13" s="18" t="s">
        <v>96</v>
      </c>
      <c r="C13" s="63" t="s">
        <v>12</v>
      </c>
      <c r="D13" s="32"/>
      <c r="E13" s="20"/>
      <c r="F13" s="86">
        <f t="shared" si="1"/>
        <v>37440</v>
      </c>
      <c r="G13" s="60">
        <v>0.34</v>
      </c>
      <c r="H13" s="20"/>
      <c r="I13" s="57">
        <f>I12+G13-H13</f>
        <v>47974.63</v>
      </c>
      <c r="J13" s="32"/>
      <c r="K13" s="57"/>
      <c r="L13" s="86">
        <f t="shared" si="0"/>
        <v>85414.63</v>
      </c>
    </row>
    <row r="14" spans="1:12" x14ac:dyDescent="0.25">
      <c r="A14" s="8">
        <v>44196</v>
      </c>
      <c r="B14" s="25"/>
      <c r="C14" s="26" t="s">
        <v>11</v>
      </c>
      <c r="D14" s="34">
        <f>SUM(D5:D13)</f>
        <v>36292</v>
      </c>
      <c r="E14" s="29">
        <f>SUM(E5:E13)</f>
        <v>7570</v>
      </c>
      <c r="F14" s="29">
        <f>F5+D14-E14</f>
        <v>37440</v>
      </c>
      <c r="G14" s="88">
        <f>SUM(G5:G13)</f>
        <v>0.34</v>
      </c>
      <c r="H14" s="29">
        <f>SUM(H5:H13)</f>
        <v>3672.9199999999996</v>
      </c>
      <c r="I14" s="37">
        <f>I5+G14-H14</f>
        <v>47974.63</v>
      </c>
      <c r="J14" s="34">
        <f>SUM(J5:J13)</f>
        <v>0</v>
      </c>
      <c r="K14" s="61">
        <f>SUM(K5:K13)</f>
        <v>0</v>
      </c>
      <c r="L14" s="62">
        <f>F14+I14</f>
        <v>85414.63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C9" sqref="C9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ht="15" customHeight="1" x14ac:dyDescent="0.25">
      <c r="A1" s="171" t="s">
        <v>36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33.75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85" t="s">
        <v>5</v>
      </c>
      <c r="D3" s="175" t="s">
        <v>7</v>
      </c>
      <c r="E3" s="176"/>
      <c r="F3" s="177"/>
      <c r="G3" s="175" t="s">
        <v>8</v>
      </c>
      <c r="H3" s="176"/>
      <c r="I3" s="177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74"/>
    </row>
    <row r="5" spans="1:12" x14ac:dyDescent="0.25">
      <c r="A5" s="8">
        <v>43862</v>
      </c>
      <c r="B5" s="71"/>
      <c r="C5" s="11" t="s">
        <v>57</v>
      </c>
      <c r="D5" s="65"/>
      <c r="E5" s="71"/>
      <c r="F5" s="72">
        <f>'Leden 2020'!F14</f>
        <v>74804</v>
      </c>
      <c r="G5" s="10"/>
      <c r="H5" s="73"/>
      <c r="I5" s="59">
        <f>'Leden 2020'!$I$14</f>
        <v>47495.86</v>
      </c>
      <c r="J5" s="65"/>
      <c r="K5" s="11"/>
      <c r="L5" s="17">
        <f>'Leden 2020'!L14</f>
        <v>122299.86</v>
      </c>
    </row>
    <row r="6" spans="1:12" s="36" customFormat="1" x14ac:dyDescent="0.25">
      <c r="A6" s="117">
        <v>43866</v>
      </c>
      <c r="B6" s="114" t="s">
        <v>22</v>
      </c>
      <c r="C6" s="118" t="s">
        <v>60</v>
      </c>
      <c r="D6" s="119"/>
      <c r="E6" s="120">
        <v>990</v>
      </c>
      <c r="F6" s="121">
        <f>F5+D6-E6</f>
        <v>73814</v>
      </c>
      <c r="G6" s="122"/>
      <c r="H6" s="123"/>
      <c r="I6" s="148">
        <f>I5+G6-H6</f>
        <v>47495.86</v>
      </c>
      <c r="J6" s="119"/>
      <c r="K6" s="118"/>
      <c r="L6" s="124">
        <f>F6+I6</f>
        <v>121309.86</v>
      </c>
    </row>
    <row r="7" spans="1:12" ht="15" customHeight="1" x14ac:dyDescent="0.25">
      <c r="A7" s="12">
        <v>43882</v>
      </c>
      <c r="B7" s="19" t="s">
        <v>28</v>
      </c>
      <c r="C7" s="69" t="s">
        <v>61</v>
      </c>
      <c r="D7" s="33"/>
      <c r="E7" s="21">
        <v>2450</v>
      </c>
      <c r="F7" s="70">
        <f t="shared" ref="F7" si="0">F6+D7-E7</f>
        <v>71364</v>
      </c>
      <c r="G7" s="14"/>
      <c r="H7" s="21"/>
      <c r="I7" s="64">
        <f t="shared" ref="I7" si="1">I6+G7-H7</f>
        <v>47495.86</v>
      </c>
      <c r="J7" s="14"/>
      <c r="K7" s="15"/>
      <c r="L7" s="68">
        <f t="shared" ref="L7:L10" si="2">F7+I7</f>
        <v>118859.86</v>
      </c>
    </row>
    <row r="8" spans="1:12" ht="15" customHeight="1" x14ac:dyDescent="0.25">
      <c r="A8" s="12">
        <v>43889</v>
      </c>
      <c r="B8" s="19" t="s">
        <v>79</v>
      </c>
      <c r="C8" s="15" t="s">
        <v>13</v>
      </c>
      <c r="D8" s="33"/>
      <c r="E8" s="23"/>
      <c r="F8" s="70">
        <f>F7+D8-E8</f>
        <v>71364</v>
      </c>
      <c r="G8" s="14"/>
      <c r="H8" s="21">
        <v>2</v>
      </c>
      <c r="I8" s="64">
        <f>I7+G8-H8</f>
        <v>47493.86</v>
      </c>
      <c r="J8" s="14"/>
      <c r="K8" s="15"/>
      <c r="L8" s="68">
        <f t="shared" si="2"/>
        <v>118857.86</v>
      </c>
    </row>
    <row r="9" spans="1:12" ht="15" customHeight="1" x14ac:dyDescent="0.25">
      <c r="A9" s="150">
        <v>43862</v>
      </c>
      <c r="B9" s="151" t="s">
        <v>58</v>
      </c>
      <c r="C9" s="152" t="s">
        <v>59</v>
      </c>
      <c r="D9" s="153"/>
      <c r="E9" s="154"/>
      <c r="F9" s="155">
        <f>F8+D9-E9</f>
        <v>71364</v>
      </c>
      <c r="G9" s="156"/>
      <c r="H9" s="147">
        <v>2575</v>
      </c>
      <c r="I9" s="157">
        <f>I8+G9-H9</f>
        <v>44918.86</v>
      </c>
      <c r="J9" s="156"/>
      <c r="K9" s="152"/>
      <c r="L9" s="158">
        <f t="shared" si="2"/>
        <v>116282.86</v>
      </c>
    </row>
    <row r="10" spans="1:12" ht="15" customHeight="1" thickBot="1" x14ac:dyDescent="0.3">
      <c r="A10" s="12">
        <v>43889</v>
      </c>
      <c r="B10" s="19" t="s">
        <v>79</v>
      </c>
      <c r="C10" s="15" t="s">
        <v>12</v>
      </c>
      <c r="D10" s="33"/>
      <c r="E10" s="23"/>
      <c r="F10" s="70">
        <f>F9+D10-E10</f>
        <v>71364</v>
      </c>
      <c r="G10" s="33">
        <v>0.31</v>
      </c>
      <c r="H10" s="21"/>
      <c r="I10" s="64">
        <f>I8+G10-H10</f>
        <v>47494.17</v>
      </c>
      <c r="J10" s="14"/>
      <c r="K10" s="15"/>
      <c r="L10" s="68">
        <f t="shared" si="2"/>
        <v>118858.17</v>
      </c>
    </row>
    <row r="11" spans="1:12" ht="15" customHeight="1" thickBot="1" x14ac:dyDescent="0.3">
      <c r="A11" s="74">
        <v>43889</v>
      </c>
      <c r="B11" s="75"/>
      <c r="C11" s="76" t="s">
        <v>11</v>
      </c>
      <c r="D11" s="77">
        <f>SUM(D5:D10)</f>
        <v>0</v>
      </c>
      <c r="E11" s="78">
        <f>SUM(E6:E10)</f>
        <v>3440</v>
      </c>
      <c r="F11" s="79">
        <f>F5+D11-E11</f>
        <v>71364</v>
      </c>
      <c r="G11" s="77">
        <f>SUM(G7:G10)</f>
        <v>0.31</v>
      </c>
      <c r="H11" s="78">
        <v>2577</v>
      </c>
      <c r="I11" s="79">
        <f>I5+G11-H11</f>
        <v>44919.17</v>
      </c>
      <c r="J11" s="80">
        <f>SUM(J5:J10)</f>
        <v>0</v>
      </c>
      <c r="K11" s="79">
        <f>SUM(K5:K10)</f>
        <v>0</v>
      </c>
      <c r="L11" s="81">
        <f>F11+I11</f>
        <v>116283.17</v>
      </c>
    </row>
    <row r="12" spans="1:12" ht="14.45" x14ac:dyDescent="0.3">
      <c r="A12" s="44"/>
      <c r="B12" s="45"/>
      <c r="C12" s="46"/>
      <c r="D12" s="47"/>
      <c r="E12" s="48"/>
      <c r="F12" s="48"/>
      <c r="G12" s="46"/>
      <c r="H12" s="47"/>
      <c r="I12" s="46"/>
      <c r="J12" s="46"/>
      <c r="K12" s="46"/>
      <c r="L12" s="49"/>
    </row>
    <row r="13" spans="1:12" ht="14.45" x14ac:dyDescent="0.3">
      <c r="A13" s="44"/>
      <c r="B13" s="45"/>
      <c r="C13" s="46"/>
      <c r="D13" s="47"/>
      <c r="E13" s="48"/>
      <c r="F13" s="48"/>
      <c r="G13" s="46"/>
      <c r="H13" s="47"/>
      <c r="I13" s="46"/>
      <c r="J13" s="46"/>
      <c r="K13" s="46"/>
      <c r="L13" s="49"/>
    </row>
    <row r="14" spans="1:12" ht="14.45" x14ac:dyDescent="0.3">
      <c r="A14" s="44"/>
      <c r="B14" s="45"/>
      <c r="C14" s="46"/>
      <c r="D14" s="47"/>
      <c r="E14" s="48"/>
      <c r="F14" s="48"/>
      <c r="G14" s="46"/>
      <c r="H14" s="47"/>
      <c r="I14" s="46"/>
      <c r="J14" s="46"/>
      <c r="K14" s="46"/>
      <c r="L14" s="49"/>
    </row>
    <row r="15" spans="1:12" ht="14.45" x14ac:dyDescent="0.3">
      <c r="A15" s="44"/>
      <c r="B15" s="45"/>
      <c r="C15" s="46"/>
      <c r="D15" s="47"/>
      <c r="E15" s="48"/>
      <c r="F15" s="48"/>
      <c r="G15" s="46"/>
      <c r="H15" s="47"/>
      <c r="I15" s="46"/>
      <c r="J15" s="46"/>
      <c r="K15" s="46"/>
      <c r="L15" s="49"/>
    </row>
    <row r="16" spans="1:12" ht="14.45" x14ac:dyDescent="0.3">
      <c r="A16" s="44"/>
      <c r="B16" s="45"/>
      <c r="C16" s="46"/>
      <c r="D16" s="47"/>
      <c r="E16" s="48"/>
      <c r="F16" s="48"/>
      <c r="G16" s="46"/>
      <c r="H16" s="47"/>
      <c r="I16" s="46"/>
      <c r="J16" s="46"/>
      <c r="K16" s="46"/>
      <c r="L16" s="49"/>
    </row>
    <row r="17" spans="1:12" ht="14.45" x14ac:dyDescent="0.3">
      <c r="A17" s="44"/>
      <c r="B17" s="45"/>
      <c r="C17" s="46"/>
      <c r="D17" s="47"/>
      <c r="E17" s="48"/>
      <c r="F17" s="48"/>
      <c r="G17" s="46"/>
      <c r="H17" s="47"/>
      <c r="I17" s="46"/>
      <c r="J17" s="46"/>
      <c r="K17" s="46"/>
      <c r="L17" s="49"/>
    </row>
    <row r="18" spans="1:12" ht="14.45" x14ac:dyDescent="0.3">
      <c r="A18" s="44"/>
      <c r="B18" s="45"/>
      <c r="C18" s="46"/>
      <c r="D18" s="47"/>
      <c r="E18" s="48"/>
      <c r="F18" s="48"/>
      <c r="G18" s="46"/>
      <c r="H18" s="47"/>
      <c r="I18" s="46"/>
      <c r="J18" s="46"/>
      <c r="K18" s="46"/>
      <c r="L18" s="49"/>
    </row>
    <row r="19" spans="1:12" ht="14.45" x14ac:dyDescent="0.3">
      <c r="A19" s="44"/>
      <c r="B19" s="45"/>
      <c r="C19" s="46"/>
      <c r="D19" s="47"/>
      <c r="E19" s="48"/>
      <c r="F19" s="48"/>
      <c r="G19" s="46"/>
      <c r="H19" s="47"/>
      <c r="I19" s="46"/>
      <c r="J19" s="46"/>
      <c r="K19" s="46"/>
      <c r="L19" s="49"/>
    </row>
    <row r="20" spans="1:12" ht="14.45" x14ac:dyDescent="0.3">
      <c r="A20" s="44"/>
      <c r="B20" s="45"/>
      <c r="C20" s="46"/>
      <c r="D20" s="47"/>
      <c r="E20" s="48"/>
      <c r="F20" s="48"/>
      <c r="G20" s="46"/>
      <c r="H20" s="47"/>
      <c r="I20" s="46"/>
      <c r="J20" s="46"/>
      <c r="K20" s="46"/>
      <c r="L20" s="49"/>
    </row>
    <row r="21" spans="1:12" ht="14.45" x14ac:dyDescent="0.3">
      <c r="A21" s="44"/>
      <c r="B21" s="45"/>
      <c r="C21" s="46"/>
      <c r="D21" s="47"/>
      <c r="E21" s="48"/>
      <c r="F21" s="48"/>
      <c r="G21" s="46"/>
      <c r="H21" s="47"/>
      <c r="I21" s="46"/>
      <c r="J21" s="46"/>
      <c r="K21" s="46"/>
      <c r="L21" s="49"/>
    </row>
    <row r="22" spans="1:12" ht="14.45" x14ac:dyDescent="0.3">
      <c r="A22" s="44"/>
      <c r="B22" s="45"/>
      <c r="C22" s="46"/>
      <c r="D22" s="47"/>
      <c r="E22" s="48"/>
      <c r="F22" s="48"/>
      <c r="G22" s="46"/>
      <c r="H22" s="47"/>
      <c r="I22" s="47"/>
      <c r="J22" s="46"/>
      <c r="K22" s="46"/>
      <c r="L22" s="49"/>
    </row>
    <row r="23" spans="1:12" ht="14.45" x14ac:dyDescent="0.3">
      <c r="A23" s="44"/>
      <c r="B23" s="45"/>
      <c r="C23" s="46"/>
      <c r="D23" s="47"/>
      <c r="E23" s="48"/>
      <c r="F23" s="48"/>
      <c r="G23" s="46"/>
      <c r="H23" s="47"/>
      <c r="I23" s="46"/>
      <c r="J23" s="46"/>
      <c r="K23" s="46"/>
      <c r="L23" s="49"/>
    </row>
    <row r="24" spans="1:12" ht="14.45" x14ac:dyDescent="0.3">
      <c r="A24" s="44"/>
      <c r="B24" s="45"/>
      <c r="C24" s="46"/>
      <c r="D24" s="47"/>
      <c r="E24" s="48"/>
      <c r="F24" s="48"/>
      <c r="G24" s="46"/>
      <c r="H24" s="47"/>
      <c r="I24" s="46"/>
      <c r="J24" s="46"/>
      <c r="K24" s="46"/>
      <c r="L24" s="49"/>
    </row>
    <row r="25" spans="1:12" ht="14.45" x14ac:dyDescent="0.3">
      <c r="A25" s="46"/>
      <c r="B25" s="45"/>
      <c r="C25" s="46"/>
      <c r="D25" s="47"/>
      <c r="E25" s="48"/>
      <c r="F25" s="48"/>
      <c r="G25" s="46"/>
      <c r="H25" s="47"/>
      <c r="I25" s="46"/>
      <c r="J25" s="46"/>
      <c r="K25" s="46"/>
      <c r="L25" s="49"/>
    </row>
    <row r="26" spans="1:12" ht="14.45" x14ac:dyDescent="0.3">
      <c r="A26" s="46"/>
      <c r="B26" s="45"/>
      <c r="C26" s="46"/>
      <c r="D26" s="47"/>
      <c r="E26" s="48"/>
      <c r="F26" s="48"/>
      <c r="G26" s="46"/>
      <c r="H26" s="47"/>
      <c r="I26" s="46"/>
      <c r="J26" s="46"/>
      <c r="K26" s="46"/>
      <c r="L26" s="49"/>
    </row>
    <row r="27" spans="1:12" ht="14.45" x14ac:dyDescent="0.3">
      <c r="A27" s="46"/>
      <c r="B27" s="45"/>
      <c r="C27" s="46"/>
      <c r="D27" s="47"/>
      <c r="E27" s="48"/>
      <c r="F27" s="48"/>
      <c r="G27" s="46"/>
      <c r="H27" s="47"/>
      <c r="I27" s="46"/>
      <c r="J27" s="46"/>
      <c r="K27" s="46"/>
      <c r="L27" s="49"/>
    </row>
    <row r="28" spans="1:12" ht="14.45" x14ac:dyDescent="0.3">
      <c r="A28" s="46"/>
      <c r="B28" s="45"/>
      <c r="C28" s="46"/>
      <c r="D28" s="47"/>
      <c r="E28" s="48"/>
      <c r="F28" s="48"/>
      <c r="G28" s="46"/>
      <c r="H28" s="47"/>
      <c r="I28" s="46"/>
      <c r="J28" s="46"/>
      <c r="K28" s="46"/>
      <c r="L28" s="49"/>
    </row>
    <row r="29" spans="1:12" ht="14.45" x14ac:dyDescent="0.3">
      <c r="A29" s="46"/>
      <c r="B29" s="45"/>
      <c r="C29" s="46"/>
      <c r="D29" s="47"/>
      <c r="E29" s="48"/>
      <c r="F29" s="48"/>
      <c r="G29" s="46"/>
      <c r="H29" s="47"/>
      <c r="I29" s="46"/>
      <c r="J29" s="46"/>
      <c r="K29" s="46"/>
      <c r="L29" s="49"/>
    </row>
    <row r="30" spans="1:12" ht="14.45" x14ac:dyDescent="0.3">
      <c r="A30" s="46"/>
      <c r="B30" s="45"/>
      <c r="C30" s="46"/>
      <c r="D30" s="47"/>
      <c r="E30" s="48"/>
      <c r="F30" s="48"/>
      <c r="G30" s="46"/>
      <c r="H30" s="47"/>
      <c r="I30" s="46"/>
      <c r="J30" s="46"/>
      <c r="K30" s="46"/>
      <c r="L30" s="49"/>
    </row>
    <row r="31" spans="1:12" ht="14.45" x14ac:dyDescent="0.3">
      <c r="A31" s="46"/>
      <c r="B31" s="45"/>
      <c r="C31" s="46"/>
      <c r="D31" s="47"/>
      <c r="E31" s="48"/>
      <c r="F31" s="48"/>
      <c r="G31" s="46"/>
      <c r="H31" s="47"/>
      <c r="I31" s="46"/>
      <c r="J31" s="46"/>
      <c r="K31" s="46"/>
      <c r="L31" s="49"/>
    </row>
    <row r="32" spans="1:12" ht="14.45" x14ac:dyDescent="0.3">
      <c r="A32" s="46"/>
      <c r="B32" s="45"/>
      <c r="C32" s="46"/>
      <c r="D32" s="47"/>
      <c r="E32" s="48"/>
      <c r="F32" s="48"/>
      <c r="G32" s="46"/>
      <c r="H32" s="47"/>
      <c r="I32" s="46"/>
      <c r="J32" s="46"/>
      <c r="K32" s="46"/>
      <c r="L32" s="49"/>
    </row>
    <row r="33" spans="1:12" ht="14.45" x14ac:dyDescent="0.3">
      <c r="A33" s="46"/>
      <c r="B33" s="45"/>
      <c r="C33" s="46"/>
      <c r="D33" s="47"/>
      <c r="E33" s="48"/>
      <c r="F33" s="48"/>
      <c r="G33" s="46"/>
      <c r="H33" s="47"/>
      <c r="I33" s="46"/>
      <c r="J33" s="46"/>
      <c r="K33" s="46"/>
      <c r="L33" s="49"/>
    </row>
    <row r="34" spans="1:12" ht="14.45" x14ac:dyDescent="0.3">
      <c r="A34" s="46"/>
      <c r="B34" s="45"/>
      <c r="C34" s="46"/>
      <c r="D34" s="47"/>
      <c r="E34" s="48"/>
      <c r="F34" s="48"/>
      <c r="G34" s="46"/>
      <c r="H34" s="47"/>
      <c r="I34" s="46"/>
      <c r="J34" s="46"/>
      <c r="K34" s="46"/>
      <c r="L34" s="49"/>
    </row>
    <row r="35" spans="1:12" ht="14.45" x14ac:dyDescent="0.3">
      <c r="A35" s="46"/>
      <c r="B35" s="45"/>
      <c r="C35" s="46"/>
      <c r="D35" s="47"/>
      <c r="E35" s="48"/>
      <c r="F35" s="48"/>
      <c r="G35" s="46"/>
      <c r="H35" s="47"/>
      <c r="I35" s="46"/>
      <c r="J35" s="46"/>
      <c r="K35" s="46"/>
      <c r="L35" s="49"/>
    </row>
    <row r="36" spans="1:12" ht="14.45" x14ac:dyDescent="0.3">
      <c r="A36" s="46"/>
      <c r="B36" s="45"/>
      <c r="C36" s="46"/>
      <c r="D36" s="47"/>
      <c r="E36" s="48"/>
      <c r="F36" s="48"/>
      <c r="G36" s="46"/>
      <c r="H36" s="47"/>
      <c r="I36" s="46"/>
      <c r="J36" s="46"/>
      <c r="K36" s="46"/>
      <c r="L36" s="49"/>
    </row>
    <row r="37" spans="1:12" ht="14.45" x14ac:dyDescent="0.3">
      <c r="A37" s="46"/>
      <c r="B37" s="45"/>
      <c r="C37" s="46"/>
      <c r="D37" s="47"/>
      <c r="E37" s="48"/>
      <c r="F37" s="48"/>
      <c r="G37" s="46"/>
      <c r="H37" s="47"/>
      <c r="I37" s="46"/>
      <c r="J37" s="46"/>
      <c r="K37" s="46"/>
      <c r="L37" s="49"/>
    </row>
    <row r="38" spans="1:12" ht="14.45" x14ac:dyDescent="0.3">
      <c r="A38" s="46"/>
      <c r="B38" s="45"/>
      <c r="C38" s="46"/>
      <c r="D38" s="47"/>
      <c r="E38" s="48"/>
      <c r="F38" s="48"/>
      <c r="G38" s="46"/>
      <c r="H38" s="47"/>
      <c r="I38" s="46"/>
      <c r="J38" s="46"/>
      <c r="K38" s="46"/>
      <c r="L38" s="49"/>
    </row>
    <row r="39" spans="1:12" ht="14.45" x14ac:dyDescent="0.3">
      <c r="A39" s="46"/>
      <c r="B39" s="45"/>
      <c r="C39" s="46"/>
      <c r="D39" s="47"/>
      <c r="E39" s="48"/>
      <c r="F39" s="48"/>
      <c r="G39" s="46"/>
      <c r="H39" s="47"/>
      <c r="I39" s="46"/>
      <c r="J39" s="46"/>
      <c r="K39" s="46"/>
      <c r="L39" s="49"/>
    </row>
    <row r="40" spans="1:12" ht="14.45" x14ac:dyDescent="0.3">
      <c r="A40" s="46"/>
      <c r="B40" s="45"/>
      <c r="C40" s="46"/>
      <c r="D40" s="47"/>
      <c r="E40" s="48"/>
      <c r="F40" s="48"/>
      <c r="G40" s="46"/>
      <c r="H40" s="47"/>
      <c r="I40" s="46"/>
      <c r="J40" s="46"/>
      <c r="K40" s="46"/>
      <c r="L40" s="49"/>
    </row>
    <row r="41" spans="1:12" ht="14.45" x14ac:dyDescent="0.3">
      <c r="A41" s="46"/>
      <c r="B41" s="45"/>
      <c r="C41" s="46"/>
      <c r="D41" s="47"/>
      <c r="E41" s="48"/>
      <c r="F41" s="48"/>
      <c r="G41" s="46"/>
      <c r="H41" s="47"/>
      <c r="I41" s="46"/>
      <c r="J41" s="46"/>
      <c r="K41" s="46"/>
      <c r="L41" s="49"/>
    </row>
    <row r="42" spans="1:12" x14ac:dyDescent="0.25">
      <c r="A42" s="46"/>
      <c r="B42" s="45"/>
      <c r="C42" s="46"/>
      <c r="D42" s="47"/>
      <c r="E42" s="48"/>
      <c r="F42" s="48"/>
      <c r="G42" s="46"/>
      <c r="H42" s="47"/>
      <c r="I42" s="46"/>
      <c r="J42" s="46"/>
      <c r="K42" s="46"/>
      <c r="L42" s="49"/>
    </row>
    <row r="43" spans="1:12" x14ac:dyDescent="0.25">
      <c r="A43" s="46"/>
      <c r="B43" s="45"/>
      <c r="C43" s="46"/>
      <c r="D43" s="47"/>
      <c r="E43" s="48"/>
      <c r="F43" s="48"/>
      <c r="G43" s="46"/>
      <c r="H43" s="47"/>
      <c r="I43" s="46"/>
      <c r="J43" s="46"/>
      <c r="K43" s="46"/>
      <c r="L43" s="49"/>
    </row>
    <row r="44" spans="1:12" x14ac:dyDescent="0.25">
      <c r="A44" s="46"/>
      <c r="B44" s="45"/>
      <c r="C44" s="46"/>
      <c r="D44" s="47"/>
      <c r="E44" s="48"/>
      <c r="F44" s="48"/>
      <c r="G44" s="46"/>
      <c r="H44" s="47"/>
      <c r="I44" s="46"/>
      <c r="J44" s="46"/>
      <c r="K44" s="46"/>
      <c r="L44" s="49"/>
    </row>
    <row r="45" spans="1:12" x14ac:dyDescent="0.25">
      <c r="A45" s="46"/>
      <c r="B45" s="45"/>
      <c r="C45" s="46"/>
      <c r="D45" s="47"/>
      <c r="E45" s="48"/>
      <c r="F45" s="48"/>
      <c r="G45" s="46"/>
      <c r="H45" s="47"/>
      <c r="I45" s="46"/>
      <c r="J45" s="46"/>
      <c r="K45" s="46"/>
      <c r="L45" s="49"/>
    </row>
    <row r="46" spans="1:12" x14ac:dyDescent="0.25">
      <c r="A46" s="46"/>
      <c r="B46" s="45"/>
      <c r="C46" s="46"/>
      <c r="D46" s="47"/>
      <c r="E46" s="48"/>
      <c r="F46" s="48"/>
      <c r="G46" s="46"/>
      <c r="H46" s="47"/>
      <c r="I46" s="46"/>
      <c r="J46" s="46"/>
      <c r="K46" s="46"/>
      <c r="L46" s="49"/>
    </row>
    <row r="47" spans="1:12" x14ac:dyDescent="0.25">
      <c r="A47" s="46"/>
      <c r="B47" s="45"/>
      <c r="C47" s="46"/>
      <c r="D47" s="47"/>
      <c r="E47" s="48"/>
      <c r="F47" s="48"/>
      <c r="G47" s="46"/>
      <c r="H47" s="47"/>
      <c r="I47" s="46"/>
      <c r="J47" s="46"/>
      <c r="K47" s="46"/>
      <c r="L47" s="49"/>
    </row>
    <row r="48" spans="1:12" x14ac:dyDescent="0.25">
      <c r="A48" s="46"/>
      <c r="B48" s="45"/>
      <c r="C48" s="46"/>
      <c r="D48" s="47"/>
      <c r="E48" s="48"/>
      <c r="F48" s="48"/>
      <c r="G48" s="46"/>
      <c r="H48" s="47"/>
      <c r="I48" s="46"/>
      <c r="J48" s="46"/>
      <c r="K48" s="46"/>
      <c r="L48" s="49"/>
    </row>
    <row r="49" spans="1:12" x14ac:dyDescent="0.25">
      <c r="A49" s="46"/>
      <c r="B49" s="45"/>
      <c r="C49" s="46"/>
      <c r="D49" s="47"/>
      <c r="E49" s="48"/>
      <c r="F49" s="48"/>
      <c r="G49" s="46"/>
      <c r="H49" s="47"/>
      <c r="I49" s="46"/>
      <c r="J49" s="46"/>
      <c r="K49" s="46"/>
      <c r="L49" s="49"/>
    </row>
    <row r="50" spans="1:12" x14ac:dyDescent="0.25">
      <c r="A50" s="46"/>
      <c r="B50" s="45"/>
      <c r="C50" s="46"/>
      <c r="D50" s="47"/>
      <c r="E50" s="48"/>
      <c r="F50" s="48"/>
      <c r="G50" s="46"/>
      <c r="H50" s="47"/>
      <c r="I50" s="46"/>
      <c r="J50" s="46"/>
      <c r="K50" s="46"/>
      <c r="L50" s="49"/>
    </row>
    <row r="51" spans="1:12" x14ac:dyDescent="0.25">
      <c r="A51" s="46"/>
      <c r="B51" s="45"/>
      <c r="C51" s="46"/>
      <c r="D51" s="47"/>
      <c r="E51" s="48"/>
      <c r="F51" s="48"/>
      <c r="G51" s="46"/>
      <c r="H51" s="47"/>
      <c r="I51" s="46"/>
      <c r="J51" s="46"/>
      <c r="K51" s="46"/>
      <c r="L51" s="49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H5" sqref="H5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37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39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x14ac:dyDescent="0.25">
      <c r="A4" s="188"/>
      <c r="B4" s="189"/>
      <c r="C4" s="190"/>
      <c r="D4" s="52" t="s">
        <v>1</v>
      </c>
      <c r="E4" s="53" t="s">
        <v>2</v>
      </c>
      <c r="F4" s="66" t="s">
        <v>3</v>
      </c>
      <c r="G4" s="54" t="s">
        <v>6</v>
      </c>
      <c r="H4" s="55" t="s">
        <v>2</v>
      </c>
      <c r="I4" s="87" t="s">
        <v>3</v>
      </c>
      <c r="J4" s="52" t="s">
        <v>1</v>
      </c>
      <c r="K4" s="56" t="s">
        <v>2</v>
      </c>
      <c r="L4" s="187"/>
    </row>
    <row r="5" spans="1:12" x14ac:dyDescent="0.25">
      <c r="A5" s="138">
        <v>43891</v>
      </c>
      <c r="B5" s="67"/>
      <c r="C5" s="67" t="s">
        <v>78</v>
      </c>
      <c r="D5" s="139"/>
      <c r="E5" s="21"/>
      <c r="F5" s="98">
        <f>'Únor 2020'!$F$11</f>
        <v>71364</v>
      </c>
      <c r="G5" s="21"/>
      <c r="H5" s="139"/>
      <c r="I5" s="21">
        <f>'Únor 2020'!$I$11</f>
        <v>44919.17</v>
      </c>
      <c r="J5" s="139"/>
      <c r="K5" s="67"/>
      <c r="L5" s="139">
        <f>'Únor 2020'!$L$11</f>
        <v>116283.17</v>
      </c>
    </row>
    <row r="6" spans="1:12" x14ac:dyDescent="0.25">
      <c r="A6" s="138">
        <v>43894</v>
      </c>
      <c r="B6" s="67" t="s">
        <v>23</v>
      </c>
      <c r="C6" s="67" t="s">
        <v>65</v>
      </c>
      <c r="D6" s="139"/>
      <c r="E6" s="21">
        <v>50000</v>
      </c>
      <c r="F6" s="98">
        <f t="shared" ref="F6:F11" si="0">F5+D6-E6</f>
        <v>21364</v>
      </c>
      <c r="G6" s="21"/>
      <c r="H6" s="139"/>
      <c r="I6" s="21">
        <f t="shared" ref="I6:I11" si="1">I5+G6-H6</f>
        <v>44919.17</v>
      </c>
      <c r="J6" s="139"/>
      <c r="K6" s="67"/>
      <c r="L6" s="139"/>
    </row>
    <row r="7" spans="1:12" x14ac:dyDescent="0.25">
      <c r="A7" s="138">
        <v>43897</v>
      </c>
      <c r="B7" s="67" t="s">
        <v>68</v>
      </c>
      <c r="C7" s="67" t="s">
        <v>69</v>
      </c>
      <c r="D7" s="139">
        <v>6441</v>
      </c>
      <c r="E7" s="21"/>
      <c r="F7" s="98">
        <f t="shared" si="0"/>
        <v>27805</v>
      </c>
      <c r="G7" s="21"/>
      <c r="H7" s="139"/>
      <c r="I7" s="21">
        <f t="shared" si="1"/>
        <v>44919.17</v>
      </c>
      <c r="J7" s="139"/>
      <c r="K7" s="67"/>
      <c r="L7" s="139"/>
    </row>
    <row r="8" spans="1:12" x14ac:dyDescent="0.25">
      <c r="A8" s="138">
        <v>43892</v>
      </c>
      <c r="B8" s="146">
        <v>43910</v>
      </c>
      <c r="C8" s="67" t="s">
        <v>64</v>
      </c>
      <c r="D8" s="139"/>
      <c r="E8" s="21"/>
      <c r="F8" s="98">
        <f t="shared" si="0"/>
        <v>27805</v>
      </c>
      <c r="G8" s="21"/>
      <c r="H8" s="139">
        <v>20088.599999999999</v>
      </c>
      <c r="I8" s="21">
        <f t="shared" si="1"/>
        <v>24830.57</v>
      </c>
      <c r="J8" s="139"/>
      <c r="K8" s="67"/>
      <c r="L8" s="139"/>
    </row>
    <row r="9" spans="1:12" s="135" customFormat="1" x14ac:dyDescent="0.25">
      <c r="A9" s="140">
        <v>43894</v>
      </c>
      <c r="B9" s="145">
        <v>43891</v>
      </c>
      <c r="C9" s="141" t="s">
        <v>63</v>
      </c>
      <c r="D9" s="142"/>
      <c r="E9" s="147"/>
      <c r="F9" s="143">
        <f t="shared" si="0"/>
        <v>27805</v>
      </c>
      <c r="G9" s="147">
        <v>50000</v>
      </c>
      <c r="H9" s="142"/>
      <c r="I9" s="147">
        <f t="shared" si="1"/>
        <v>74830.570000000007</v>
      </c>
      <c r="J9" s="142"/>
      <c r="K9" s="141"/>
      <c r="L9" s="143">
        <f>F9+I9</f>
        <v>102635.57</v>
      </c>
    </row>
    <row r="10" spans="1:12" x14ac:dyDescent="0.25">
      <c r="A10" s="138">
        <v>43920</v>
      </c>
      <c r="B10" s="146">
        <v>43891</v>
      </c>
      <c r="C10" s="67" t="s">
        <v>14</v>
      </c>
      <c r="D10" s="139"/>
      <c r="E10" s="21"/>
      <c r="F10" s="98">
        <f t="shared" si="0"/>
        <v>27805</v>
      </c>
      <c r="G10" s="21"/>
      <c r="H10" s="139">
        <v>7</v>
      </c>
      <c r="I10" s="21">
        <f t="shared" si="1"/>
        <v>74823.570000000007</v>
      </c>
      <c r="J10" s="139"/>
      <c r="K10" s="67"/>
      <c r="L10" s="98">
        <f>F10+I10</f>
        <v>102628.57</v>
      </c>
    </row>
    <row r="11" spans="1:12" ht="15" customHeight="1" x14ac:dyDescent="0.25">
      <c r="A11" s="138">
        <v>43921</v>
      </c>
      <c r="B11" s="19" t="s">
        <v>62</v>
      </c>
      <c r="C11" s="67" t="s">
        <v>12</v>
      </c>
      <c r="D11" s="21"/>
      <c r="E11" s="21"/>
      <c r="F11" s="98">
        <f t="shared" si="0"/>
        <v>27805</v>
      </c>
      <c r="G11" s="21">
        <v>0.49</v>
      </c>
      <c r="H11" s="21"/>
      <c r="I11" s="21">
        <f t="shared" si="1"/>
        <v>74824.060000000012</v>
      </c>
      <c r="J11" s="67"/>
      <c r="K11" s="67"/>
      <c r="L11" s="98">
        <f>F11+I11</f>
        <v>102629.06000000001</v>
      </c>
    </row>
    <row r="12" spans="1:12" x14ac:dyDescent="0.25">
      <c r="A12" s="50">
        <v>43921</v>
      </c>
      <c r="B12" s="25"/>
      <c r="C12" s="51" t="s">
        <v>11</v>
      </c>
      <c r="D12" s="29">
        <f>SUM(D5:D11)</f>
        <v>6441</v>
      </c>
      <c r="E12" s="29">
        <f>SUM(E5:E11)</f>
        <v>50000</v>
      </c>
      <c r="F12" s="107">
        <f>F5+D12-E12</f>
        <v>27805</v>
      </c>
      <c r="G12" s="29">
        <f>SUM(G5:G11)</f>
        <v>50000.49</v>
      </c>
      <c r="H12" s="29">
        <f>SUM(H5:H11)</f>
        <v>20095.599999999999</v>
      </c>
      <c r="I12" s="29">
        <f>I5+G12-H12</f>
        <v>74824.06</v>
      </c>
      <c r="J12" s="144">
        <f>SUM(J5:J11)</f>
        <v>0</v>
      </c>
      <c r="K12" s="51"/>
      <c r="L12" s="144">
        <f t="shared" ref="L12" si="2">F12+I12</f>
        <v>102629.06</v>
      </c>
    </row>
    <row r="13" spans="1:12" ht="14.45" x14ac:dyDescent="0.3">
      <c r="F13" s="104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G5" sqref="G5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40.5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4"/>
    </row>
    <row r="5" spans="1:12" ht="15" customHeight="1" x14ac:dyDescent="0.25">
      <c r="A5" s="8">
        <v>43922</v>
      </c>
      <c r="B5" s="18"/>
      <c r="C5" s="9" t="s">
        <v>67</v>
      </c>
      <c r="D5" s="32"/>
      <c r="E5" s="22"/>
      <c r="F5" s="59">
        <f>'Březen 2020'!$F$12</f>
        <v>27805</v>
      </c>
      <c r="G5" s="10"/>
      <c r="H5" s="20"/>
      <c r="I5" s="57">
        <f>'Březen 2020'!$I$12</f>
        <v>74824.06</v>
      </c>
      <c r="J5" s="10"/>
      <c r="K5" s="11"/>
      <c r="L5" s="17">
        <f>'Březen 2020'!$L$12</f>
        <v>102629.06</v>
      </c>
    </row>
    <row r="6" spans="1:12" ht="15" customHeight="1" x14ac:dyDescent="0.25">
      <c r="A6" s="8">
        <v>43922</v>
      </c>
      <c r="B6" s="18" t="s">
        <v>66</v>
      </c>
      <c r="C6" s="9" t="s">
        <v>27</v>
      </c>
      <c r="D6" s="32"/>
      <c r="E6" s="22"/>
      <c r="F6" s="59">
        <f>F5+D6-E6</f>
        <v>27805</v>
      </c>
      <c r="G6" s="10"/>
      <c r="H6" s="20">
        <v>10292</v>
      </c>
      <c r="I6" s="57">
        <f>I5+G6-H6</f>
        <v>64532.06</v>
      </c>
      <c r="J6" s="10"/>
      <c r="K6" s="11"/>
      <c r="L6" s="17"/>
    </row>
    <row r="7" spans="1:12" ht="15" customHeight="1" x14ac:dyDescent="0.3">
      <c r="A7" s="8">
        <v>43948</v>
      </c>
      <c r="B7" s="18" t="s">
        <v>66</v>
      </c>
      <c r="C7" s="9" t="s">
        <v>17</v>
      </c>
      <c r="D7" s="32"/>
      <c r="E7" s="22"/>
      <c r="F7" s="59">
        <f>F6+D7-E7</f>
        <v>27805</v>
      </c>
      <c r="G7" s="10"/>
      <c r="H7" s="20">
        <v>2</v>
      </c>
      <c r="I7" s="57">
        <f>I6+G7-H7</f>
        <v>64530.06</v>
      </c>
      <c r="J7" s="10"/>
      <c r="K7" s="11"/>
      <c r="L7" s="17"/>
    </row>
    <row r="8" spans="1:12" ht="15" customHeight="1" x14ac:dyDescent="0.25">
      <c r="A8" s="8">
        <v>43951</v>
      </c>
      <c r="B8" s="18" t="s">
        <v>66</v>
      </c>
      <c r="C8" s="13" t="s">
        <v>12</v>
      </c>
      <c r="D8" s="33"/>
      <c r="E8" s="23"/>
      <c r="F8" s="59">
        <f>F5+D8-E8</f>
        <v>27805</v>
      </c>
      <c r="G8" s="33">
        <v>0.44</v>
      </c>
      <c r="H8" s="21"/>
      <c r="I8" s="57">
        <f>I7+G8-H8</f>
        <v>64530.5</v>
      </c>
      <c r="J8" s="14"/>
      <c r="K8" s="15"/>
      <c r="L8" s="17">
        <f t="shared" ref="L8" si="0">F8+I8</f>
        <v>92335.5</v>
      </c>
    </row>
    <row r="9" spans="1:12" ht="15" customHeight="1" x14ac:dyDescent="0.25">
      <c r="A9" s="24">
        <v>43951</v>
      </c>
      <c r="B9" s="25"/>
      <c r="C9" s="26" t="s">
        <v>11</v>
      </c>
      <c r="D9" s="34">
        <f>SUM(D5:D8)</f>
        <v>0</v>
      </c>
      <c r="E9" s="28">
        <f>SUM(E5:E8)</f>
        <v>0</v>
      </c>
      <c r="F9" s="90">
        <f>F5+D9-E9</f>
        <v>27805</v>
      </c>
      <c r="G9" s="34">
        <f>SUM(G5:G8)</f>
        <v>0.44</v>
      </c>
      <c r="H9" s="29">
        <f>SUM(H5:H8)</f>
        <v>10294</v>
      </c>
      <c r="I9" s="37">
        <f>I5+G9-H9</f>
        <v>64530.5</v>
      </c>
      <c r="J9" s="27">
        <f>SUM(J5:J8)</f>
        <v>0</v>
      </c>
      <c r="K9" s="30">
        <f>SUM(K5:K8)</f>
        <v>0</v>
      </c>
      <c r="L9" s="31">
        <f>F9+I9</f>
        <v>92335.5</v>
      </c>
    </row>
    <row r="10" spans="1:12" ht="15" customHeight="1" x14ac:dyDescent="0.3"/>
    <row r="11" spans="1:12" ht="15" customHeight="1" x14ac:dyDescent="0.3"/>
    <row r="12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39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42.75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4"/>
    </row>
    <row r="5" spans="1:12" ht="15" customHeight="1" x14ac:dyDescent="0.25">
      <c r="A5" s="8">
        <v>43952</v>
      </c>
      <c r="B5" s="18"/>
      <c r="C5" s="9" t="s">
        <v>77</v>
      </c>
      <c r="D5" s="32"/>
      <c r="E5" s="20"/>
      <c r="F5" s="59">
        <f>'Duben 2020'!$F$9</f>
        <v>27805</v>
      </c>
      <c r="G5" s="32"/>
      <c r="H5" s="20"/>
      <c r="I5" s="57">
        <f>'Duben 2020'!$I$9</f>
        <v>64530.5</v>
      </c>
      <c r="J5" s="10"/>
      <c r="K5" s="11"/>
      <c r="L5" s="17">
        <f>'Duben 2020'!$L$9</f>
        <v>92335.5</v>
      </c>
    </row>
    <row r="6" spans="1:12" ht="15" customHeight="1" x14ac:dyDescent="0.25">
      <c r="A6" s="8">
        <v>43966</v>
      </c>
      <c r="B6" s="18" t="s">
        <v>15</v>
      </c>
      <c r="C6" s="9" t="s">
        <v>72</v>
      </c>
      <c r="D6" s="32"/>
      <c r="E6" s="20">
        <v>1273</v>
      </c>
      <c r="F6" s="59">
        <f>F5+D6-E6</f>
        <v>26532</v>
      </c>
      <c r="G6" s="32"/>
      <c r="H6" s="20"/>
      <c r="I6" s="57">
        <f>I5+G6-H6</f>
        <v>64530.5</v>
      </c>
      <c r="J6" s="10"/>
      <c r="K6" s="11"/>
      <c r="L6" s="17">
        <f>F6+I6</f>
        <v>91062.5</v>
      </c>
    </row>
    <row r="7" spans="1:12" s="135" customFormat="1" ht="15" customHeight="1" x14ac:dyDescent="0.25">
      <c r="A7" s="125">
        <v>43962</v>
      </c>
      <c r="B7" s="126" t="s">
        <v>70</v>
      </c>
      <c r="C7" s="127" t="s">
        <v>71</v>
      </c>
      <c r="D7" s="128"/>
      <c r="E7" s="130"/>
      <c r="F7" s="129">
        <f>F6+D7-E7</f>
        <v>26532</v>
      </c>
      <c r="G7" s="128"/>
      <c r="H7" s="130">
        <v>6930</v>
      </c>
      <c r="I7" s="131">
        <f>I5+G7-H7</f>
        <v>57600.5</v>
      </c>
      <c r="J7" s="132"/>
      <c r="K7" s="133"/>
      <c r="L7" s="134">
        <f>F7+I7</f>
        <v>84132.5</v>
      </c>
    </row>
    <row r="8" spans="1:12" s="135" customFormat="1" ht="15" customHeight="1" x14ac:dyDescent="0.3">
      <c r="A8" s="125">
        <v>43981</v>
      </c>
      <c r="B8" s="126" t="s">
        <v>70</v>
      </c>
      <c r="C8" s="127" t="s">
        <v>17</v>
      </c>
      <c r="D8" s="128"/>
      <c r="E8" s="130"/>
      <c r="F8" s="129">
        <f>F7+D8-E8</f>
        <v>26532</v>
      </c>
      <c r="G8" s="128"/>
      <c r="H8" s="130">
        <v>2</v>
      </c>
      <c r="I8" s="131">
        <f>I7+G8-H8</f>
        <v>57598.5</v>
      </c>
      <c r="J8" s="132"/>
      <c r="K8" s="133"/>
      <c r="L8" s="134">
        <f>F8+I8</f>
        <v>84130.5</v>
      </c>
    </row>
    <row r="9" spans="1:12" ht="15" customHeight="1" x14ac:dyDescent="0.25">
      <c r="A9" s="8">
        <v>43982</v>
      </c>
      <c r="B9" s="18" t="s">
        <v>70</v>
      </c>
      <c r="C9" s="9" t="s">
        <v>12</v>
      </c>
      <c r="D9" s="32"/>
      <c r="E9" s="20"/>
      <c r="F9" s="59">
        <f>F7+D9-E9</f>
        <v>26532</v>
      </c>
      <c r="G9" s="32">
        <v>0.42</v>
      </c>
      <c r="H9" s="20"/>
      <c r="I9" s="57">
        <f>I7+G9-H9</f>
        <v>57600.92</v>
      </c>
      <c r="J9" s="10"/>
      <c r="K9" s="11"/>
      <c r="L9" s="17">
        <f t="shared" ref="L9" si="0">F9+I9</f>
        <v>84132.92</v>
      </c>
    </row>
    <row r="10" spans="1:12" ht="15" customHeight="1" x14ac:dyDescent="0.25">
      <c r="A10" s="24">
        <v>43982</v>
      </c>
      <c r="B10" s="25" t="s">
        <v>70</v>
      </c>
      <c r="C10" s="26" t="s">
        <v>11</v>
      </c>
      <c r="D10" s="34">
        <f>SUM(D5:D9)</f>
        <v>0</v>
      </c>
      <c r="E10" s="29">
        <f>SUM(E5:E9)</f>
        <v>1273</v>
      </c>
      <c r="F10" s="90">
        <f>F5+D10-E10</f>
        <v>26532</v>
      </c>
      <c r="G10" s="34">
        <f>SUM(G5:G9)</f>
        <v>0.42</v>
      </c>
      <c r="H10" s="29">
        <f>SUM(H5:H9)</f>
        <v>6932</v>
      </c>
      <c r="I10" s="37">
        <f>I5+G10-H10</f>
        <v>57598.92</v>
      </c>
      <c r="J10" s="27"/>
      <c r="K10" s="30"/>
      <c r="L10" s="31">
        <f>F10+I10</f>
        <v>84130.92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F11" sqref="F11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20" x14ac:dyDescent="0.25">
      <c r="A1" s="171" t="s">
        <v>40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20" ht="42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20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20" ht="15.75" thickBot="1" x14ac:dyDescent="0.3">
      <c r="A4" s="184"/>
      <c r="B4" s="182"/>
      <c r="C4" s="18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4"/>
    </row>
    <row r="5" spans="1:20" ht="15" customHeight="1" x14ac:dyDescent="0.25">
      <c r="A5" s="8">
        <v>43983</v>
      </c>
      <c r="B5" s="18"/>
      <c r="C5" s="9" t="s">
        <v>73</v>
      </c>
      <c r="D5" s="100"/>
      <c r="E5" s="99"/>
      <c r="F5" s="102">
        <f>'Květen 2020'!$F$10</f>
        <v>26532</v>
      </c>
      <c r="G5" s="100"/>
      <c r="H5" s="99"/>
      <c r="I5" s="111">
        <f>'Květen 2020'!$I$10</f>
        <v>57598.92</v>
      </c>
      <c r="J5" s="100"/>
      <c r="K5" s="102"/>
      <c r="L5" s="101">
        <f>'Květen 2020'!$L$10</f>
        <v>84130.92</v>
      </c>
    </row>
    <row r="6" spans="1:20" ht="15" customHeight="1" x14ac:dyDescent="0.25">
      <c r="A6" s="8">
        <v>43991</v>
      </c>
      <c r="B6" s="18" t="s">
        <v>85</v>
      </c>
      <c r="C6" s="9" t="s">
        <v>86</v>
      </c>
      <c r="D6" s="100"/>
      <c r="E6" s="99">
        <v>3618</v>
      </c>
      <c r="F6" s="102">
        <f>F5+D6-E6</f>
        <v>22914</v>
      </c>
      <c r="G6" s="100"/>
      <c r="H6" s="99"/>
      <c r="I6" s="111"/>
      <c r="J6" s="100"/>
      <c r="K6" s="102"/>
      <c r="L6" s="101"/>
    </row>
    <row r="7" spans="1:20" ht="15" customHeight="1" x14ac:dyDescent="0.25">
      <c r="A7" s="8">
        <v>43992</v>
      </c>
      <c r="B7" s="18" t="s">
        <v>87</v>
      </c>
      <c r="C7" s="9" t="s">
        <v>88</v>
      </c>
      <c r="D7" s="100"/>
      <c r="E7" s="99">
        <v>1971</v>
      </c>
      <c r="F7" s="102">
        <f>F6+D7-E7</f>
        <v>20943</v>
      </c>
      <c r="G7" s="100"/>
      <c r="H7" s="99"/>
      <c r="I7" s="111"/>
      <c r="J7" s="100"/>
      <c r="K7" s="102"/>
      <c r="L7" s="101"/>
    </row>
    <row r="8" spans="1:20" ht="15" customHeight="1" x14ac:dyDescent="0.25">
      <c r="A8" s="8">
        <v>44007</v>
      </c>
      <c r="B8" s="18" t="s">
        <v>89</v>
      </c>
      <c r="C8" s="9" t="s">
        <v>90</v>
      </c>
      <c r="D8" s="100"/>
      <c r="E8" s="99">
        <v>3000</v>
      </c>
      <c r="F8" s="102">
        <f>F7+D8-E8</f>
        <v>17943</v>
      </c>
      <c r="G8" s="100"/>
      <c r="H8" s="99"/>
      <c r="I8" s="111"/>
      <c r="J8" s="100"/>
      <c r="K8" s="102"/>
      <c r="L8" s="101"/>
    </row>
    <row r="9" spans="1:20" ht="15" customHeight="1" x14ac:dyDescent="0.25">
      <c r="A9" s="8">
        <v>44012</v>
      </c>
      <c r="B9" s="18" t="s">
        <v>76</v>
      </c>
      <c r="C9" s="9" t="s">
        <v>12</v>
      </c>
      <c r="D9" s="100"/>
      <c r="E9" s="99"/>
      <c r="F9" s="102">
        <f>F8+D9-E9</f>
        <v>17943</v>
      </c>
      <c r="G9" s="100">
        <v>0.39</v>
      </c>
      <c r="H9" s="99"/>
      <c r="I9" s="111">
        <f>I5+G9-H9</f>
        <v>57599.31</v>
      </c>
      <c r="J9" s="100"/>
      <c r="K9" s="102"/>
      <c r="L9" s="101">
        <f t="shared" ref="L9" si="0">F9+I9</f>
        <v>75542.31</v>
      </c>
    </row>
    <row r="10" spans="1:20" ht="15" customHeight="1" x14ac:dyDescent="0.25">
      <c r="A10" s="24">
        <v>44012</v>
      </c>
      <c r="B10" s="25"/>
      <c r="C10" s="26" t="s">
        <v>11</v>
      </c>
      <c r="D10" s="106">
        <v>0</v>
      </c>
      <c r="E10" s="107">
        <f>SUM(E6:E9)</f>
        <v>8589</v>
      </c>
      <c r="F10" s="110">
        <f>F5+D10-E10</f>
        <v>17943</v>
      </c>
      <c r="G10" s="106">
        <f>SUM(G5:G9)</f>
        <v>0.39</v>
      </c>
      <c r="H10" s="107"/>
      <c r="I10" s="112">
        <f>I5+G10-H10</f>
        <v>57599.31</v>
      </c>
      <c r="J10" s="106"/>
      <c r="K10" s="108"/>
      <c r="L10" s="113">
        <f>F10+I10</f>
        <v>75542.31</v>
      </c>
      <c r="T10" t="s">
        <v>29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C7" sqref="C7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41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33.75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4"/>
    </row>
    <row r="5" spans="1:12" ht="15" customHeight="1" x14ac:dyDescent="0.25">
      <c r="A5" s="8">
        <v>44013</v>
      </c>
      <c r="B5" s="18"/>
      <c r="C5" s="9" t="s">
        <v>74</v>
      </c>
      <c r="D5" s="32"/>
      <c r="E5" s="20"/>
      <c r="F5" s="59">
        <f>'Červen 2020'!$F$10</f>
        <v>17943</v>
      </c>
      <c r="G5" s="32"/>
      <c r="H5" s="20"/>
      <c r="I5" s="57">
        <f>'Červen 2020'!$I$10</f>
        <v>57599.31</v>
      </c>
      <c r="J5" s="32"/>
      <c r="K5" s="59"/>
      <c r="L5" s="17">
        <f>'Červen 2020'!$L$10</f>
        <v>75542.31</v>
      </c>
    </row>
    <row r="6" spans="1:12" ht="15" customHeight="1" x14ac:dyDescent="0.25">
      <c r="A6" s="91">
        <v>44030</v>
      </c>
      <c r="B6" s="92" t="s">
        <v>30</v>
      </c>
      <c r="C6" s="93" t="s">
        <v>91</v>
      </c>
      <c r="D6" s="94"/>
      <c r="E6" s="96">
        <v>3500</v>
      </c>
      <c r="F6" s="95">
        <f>F5+D6-E6</f>
        <v>14443</v>
      </c>
      <c r="G6" s="94"/>
      <c r="H6" s="20"/>
      <c r="I6" s="57">
        <f>I5+G6-H6</f>
        <v>57599.31</v>
      </c>
      <c r="J6" s="32"/>
      <c r="K6" s="59"/>
      <c r="L6" s="17">
        <f t="shared" ref="L6:L8" si="0">F6+I6</f>
        <v>72042.31</v>
      </c>
    </row>
    <row r="7" spans="1:12" ht="15" customHeight="1" x14ac:dyDescent="0.25">
      <c r="A7" s="8">
        <v>44043</v>
      </c>
      <c r="B7" s="18" t="s">
        <v>75</v>
      </c>
      <c r="C7" s="9" t="s">
        <v>12</v>
      </c>
      <c r="D7" s="32"/>
      <c r="E7" s="20"/>
      <c r="F7" s="59">
        <f>F6+D7-E7</f>
        <v>14443</v>
      </c>
      <c r="G7" s="32">
        <v>0.4</v>
      </c>
      <c r="H7" s="20"/>
      <c r="I7" s="57">
        <f>I6+G7-H7</f>
        <v>57599.71</v>
      </c>
      <c r="J7" s="32"/>
      <c r="K7" s="59"/>
      <c r="L7" s="17">
        <f t="shared" si="0"/>
        <v>72042.709999999992</v>
      </c>
    </row>
    <row r="8" spans="1:12" ht="15" customHeight="1" x14ac:dyDescent="0.25">
      <c r="A8" s="24">
        <v>44043</v>
      </c>
      <c r="B8" s="25"/>
      <c r="C8" s="26" t="s">
        <v>11</v>
      </c>
      <c r="D8" s="34">
        <f>SUM(D5:D7)</f>
        <v>0</v>
      </c>
      <c r="E8" s="29">
        <f>SUM(E5:E7)</f>
        <v>3500</v>
      </c>
      <c r="F8" s="90">
        <f>F5+D8-E8</f>
        <v>14443</v>
      </c>
      <c r="G8" s="34">
        <f>SUM(G5:G7)</f>
        <v>0.4</v>
      </c>
      <c r="H8" s="29">
        <f>SUM(H5:H7)</f>
        <v>0</v>
      </c>
      <c r="I8" s="37">
        <f>I5+G8-H8</f>
        <v>57599.71</v>
      </c>
      <c r="J8" s="34">
        <f>SUM(J5:J7)</f>
        <v>0</v>
      </c>
      <c r="K8" s="61">
        <f>SUM(K5:K7)</f>
        <v>0</v>
      </c>
      <c r="L8" s="31">
        <f t="shared" si="0"/>
        <v>72042.709999999992</v>
      </c>
    </row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6" sqref="B6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42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30.75" customHeight="1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4"/>
    </row>
    <row r="5" spans="1:12" ht="15" customHeight="1" x14ac:dyDescent="0.25">
      <c r="A5" s="8">
        <v>44044</v>
      </c>
      <c r="B5" s="18"/>
      <c r="C5" s="9" t="s">
        <v>80</v>
      </c>
      <c r="D5" s="32"/>
      <c r="E5" s="20"/>
      <c r="F5" s="59">
        <f>'Červenec 2020'!$F$8</f>
        <v>14443</v>
      </c>
      <c r="G5" s="32"/>
      <c r="H5" s="20"/>
      <c r="I5" s="57">
        <f>'Červenec 2020'!$I$8</f>
        <v>57599.71</v>
      </c>
      <c r="J5" s="32"/>
      <c r="K5" s="59"/>
      <c r="L5" s="60">
        <f>'Červenec 2020'!$L$8</f>
        <v>72042.709999999992</v>
      </c>
    </row>
    <row r="6" spans="1:12" ht="15" customHeight="1" x14ac:dyDescent="0.25">
      <c r="A6" s="8">
        <v>44074</v>
      </c>
      <c r="B6" s="18" t="s">
        <v>105</v>
      </c>
      <c r="C6" s="9" t="s">
        <v>12</v>
      </c>
      <c r="D6" s="32"/>
      <c r="E6" s="20"/>
      <c r="F6" s="59">
        <f>F5</f>
        <v>14443</v>
      </c>
      <c r="G6" s="32">
        <v>0.4</v>
      </c>
      <c r="H6" s="20"/>
      <c r="I6" s="57">
        <f>I5+G6</f>
        <v>57600.11</v>
      </c>
      <c r="J6" s="32"/>
      <c r="K6" s="59"/>
      <c r="L6" s="60">
        <f>F6+I6</f>
        <v>72043.11</v>
      </c>
    </row>
    <row r="7" spans="1:12" ht="15" customHeight="1" x14ac:dyDescent="0.25">
      <c r="A7" s="8">
        <v>44074</v>
      </c>
      <c r="B7" s="25"/>
      <c r="C7" s="26" t="s">
        <v>11</v>
      </c>
      <c r="D7" s="34">
        <f>SUM(D5:D6)</f>
        <v>0</v>
      </c>
      <c r="E7" s="29">
        <f>SUM(E5:E6)</f>
        <v>0</v>
      </c>
      <c r="F7" s="90">
        <f>F5+D7-E7</f>
        <v>14443</v>
      </c>
      <c r="G7" s="34">
        <f>SUM(G5:G6)</f>
        <v>0.4</v>
      </c>
      <c r="H7" s="29">
        <f>SUM(H5:H6)</f>
        <v>0</v>
      </c>
      <c r="I7" s="37">
        <f>I5+G7-H7</f>
        <v>57600.11</v>
      </c>
      <c r="J7" s="34">
        <f>SUM(J5:J6)</f>
        <v>0</v>
      </c>
      <c r="K7" s="61">
        <f>SUM(K5:K6)</f>
        <v>0</v>
      </c>
      <c r="L7" s="62">
        <f>F7+I7</f>
        <v>72043.11</v>
      </c>
    </row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C8" sqref="C8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71" t="s">
        <v>43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x14ac:dyDescent="0.25">
      <c r="A3" s="183" t="s">
        <v>0</v>
      </c>
      <c r="B3" s="181" t="s">
        <v>4</v>
      </c>
      <c r="C3" s="179" t="s">
        <v>5</v>
      </c>
      <c r="D3" s="175" t="s">
        <v>7</v>
      </c>
      <c r="E3" s="176"/>
      <c r="F3" s="177"/>
      <c r="G3" s="175" t="s">
        <v>8</v>
      </c>
      <c r="H3" s="176"/>
      <c r="I3" s="178"/>
      <c r="J3" s="175" t="s">
        <v>9</v>
      </c>
      <c r="K3" s="177"/>
      <c r="L3" s="173" t="s">
        <v>10</v>
      </c>
    </row>
    <row r="4" spans="1:12" ht="15.75" thickBot="1" x14ac:dyDescent="0.3">
      <c r="A4" s="184"/>
      <c r="B4" s="182"/>
      <c r="C4" s="180"/>
      <c r="D4" s="2" t="s">
        <v>1</v>
      </c>
      <c r="E4" s="3" t="s">
        <v>2</v>
      </c>
      <c r="F4" s="66" t="s">
        <v>3</v>
      </c>
      <c r="G4" s="5" t="s">
        <v>6</v>
      </c>
      <c r="H4" s="6" t="s">
        <v>2</v>
      </c>
      <c r="I4" s="16" t="s">
        <v>3</v>
      </c>
      <c r="J4" s="52" t="s">
        <v>1</v>
      </c>
      <c r="K4" s="7" t="s">
        <v>2</v>
      </c>
      <c r="L4" s="174"/>
    </row>
    <row r="5" spans="1:12" x14ac:dyDescent="0.25">
      <c r="A5" s="8">
        <v>44075</v>
      </c>
      <c r="B5" s="18"/>
      <c r="C5" s="9" t="s">
        <v>81</v>
      </c>
      <c r="D5" s="32"/>
      <c r="E5" s="22"/>
      <c r="F5" s="86">
        <f>'Srpen 2020'!F7</f>
        <v>14443</v>
      </c>
      <c r="G5" s="84"/>
      <c r="H5" s="20"/>
      <c r="I5" s="9">
        <f>'Srpen 2020'!I7</f>
        <v>57600.11</v>
      </c>
      <c r="J5" s="67"/>
      <c r="K5" s="11"/>
      <c r="L5" s="17">
        <f>'Srpen 2020'!L7</f>
        <v>72043.11</v>
      </c>
    </row>
    <row r="6" spans="1:12" s="149" customFormat="1" x14ac:dyDescent="0.25">
      <c r="A6" s="159">
        <v>44088</v>
      </c>
      <c r="B6" s="160" t="s">
        <v>106</v>
      </c>
      <c r="C6" s="161" t="s">
        <v>92</v>
      </c>
      <c r="D6" s="162"/>
      <c r="E6" s="163"/>
      <c r="F6" s="164">
        <f>F5+D6-E6</f>
        <v>14443</v>
      </c>
      <c r="G6" s="165"/>
      <c r="H6" s="166">
        <v>2208</v>
      </c>
      <c r="I6" s="167">
        <f>I5+G6-H6</f>
        <v>55392.11</v>
      </c>
      <c r="J6" s="168"/>
      <c r="K6" s="169"/>
      <c r="L6" s="170">
        <f>F6+I6</f>
        <v>69835.11</v>
      </c>
    </row>
    <row r="7" spans="1:12" x14ac:dyDescent="0.25">
      <c r="A7" s="8">
        <v>44103</v>
      </c>
      <c r="B7" s="18" t="s">
        <v>106</v>
      </c>
      <c r="C7" s="9" t="s">
        <v>14</v>
      </c>
      <c r="D7" s="32"/>
      <c r="E7" s="22"/>
      <c r="F7" s="86">
        <f>F6+D7-E7</f>
        <v>14443</v>
      </c>
      <c r="G7" s="84"/>
      <c r="H7" s="20">
        <v>2</v>
      </c>
      <c r="I7" s="57">
        <f>I6+G7-H7</f>
        <v>55390.11</v>
      </c>
      <c r="J7" s="67"/>
      <c r="K7" s="11"/>
      <c r="L7" s="17">
        <f>F7+I7</f>
        <v>69833.11</v>
      </c>
    </row>
    <row r="8" spans="1:12" x14ac:dyDescent="0.25">
      <c r="A8" s="8">
        <v>44104</v>
      </c>
      <c r="B8" s="18" t="s">
        <v>106</v>
      </c>
      <c r="C8" s="9" t="s">
        <v>12</v>
      </c>
      <c r="D8" s="32"/>
      <c r="E8" s="22"/>
      <c r="F8" s="86">
        <f>F7+D8-E8</f>
        <v>14443</v>
      </c>
      <c r="G8" s="84">
        <v>0.38</v>
      </c>
      <c r="H8" s="20"/>
      <c r="I8" s="57">
        <f>I7+G8-H8</f>
        <v>55390.49</v>
      </c>
      <c r="J8" s="67"/>
      <c r="K8" s="11"/>
      <c r="L8" s="17">
        <f>F8+I8</f>
        <v>69833.489999999991</v>
      </c>
    </row>
    <row r="9" spans="1:12" x14ac:dyDescent="0.25">
      <c r="A9" s="8">
        <v>44104</v>
      </c>
      <c r="B9" s="25"/>
      <c r="C9" s="26" t="s">
        <v>11</v>
      </c>
      <c r="D9" s="34">
        <f>SUM(D5:D8)</f>
        <v>0</v>
      </c>
      <c r="E9" s="28">
        <f>SUM(E5:E8)</f>
        <v>0</v>
      </c>
      <c r="F9" s="86">
        <f>F5+D9-E9</f>
        <v>14443</v>
      </c>
      <c r="G9" s="85">
        <f>SUM(G5:G8)</f>
        <v>0.38</v>
      </c>
      <c r="H9" s="29">
        <f>SUM(H5:H8)</f>
        <v>2210</v>
      </c>
      <c r="I9" s="37">
        <f>I5+G9-H9</f>
        <v>55390.49</v>
      </c>
      <c r="J9" s="51">
        <f>SUM(J5:J5)</f>
        <v>0</v>
      </c>
      <c r="K9" s="30">
        <f>SUM(K5:K5)</f>
        <v>0</v>
      </c>
      <c r="L9" s="17">
        <f t="shared" ref="L9" si="0">F9+I9</f>
        <v>69833.489999999991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2020</vt:lpstr>
      <vt:lpstr>Únor 2020</vt:lpstr>
      <vt:lpstr>Březen 2020</vt:lpstr>
      <vt:lpstr>Duben 2020</vt:lpstr>
      <vt:lpstr>Květen 2020</vt:lpstr>
      <vt:lpstr>Červen 2020</vt:lpstr>
      <vt:lpstr>Červenec 2020</vt:lpstr>
      <vt:lpstr>Srpen 2020</vt:lpstr>
      <vt:lpstr>Září 2020</vt:lpstr>
      <vt:lpstr>Říjen 2020</vt:lpstr>
      <vt:lpstr>Listopad 2020</vt:lpstr>
      <vt:lpstr>Prosinec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Jana Tajovská</cp:lastModifiedBy>
  <dcterms:created xsi:type="dcterms:W3CDTF">2013-03-19T21:22:10Z</dcterms:created>
  <dcterms:modified xsi:type="dcterms:W3CDTF">2022-11-29T10:02:12Z</dcterms:modified>
</cp:coreProperties>
</file>