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Účetnictví\"/>
    </mc:Choice>
  </mc:AlternateContent>
  <bookViews>
    <workbookView xWindow="-108" yWindow="-108" windowWidth="23256" windowHeight="12576" firstSheet="5" activeTab="11"/>
  </bookViews>
  <sheets>
    <sheet name="Leden 2018" sheetId="1" r:id="rId1"/>
    <sheet name="Únor 2018" sheetId="2" r:id="rId2"/>
    <sheet name="Březen 2018" sheetId="3" r:id="rId3"/>
    <sheet name="Duben 2018" sheetId="4" r:id="rId4"/>
    <sheet name="Květen 2018" sheetId="5" r:id="rId5"/>
    <sheet name="Červen 2018" sheetId="6" r:id="rId6"/>
    <sheet name="Červenec 2018" sheetId="7" r:id="rId7"/>
    <sheet name="Srpen 2018" sheetId="8" r:id="rId8"/>
    <sheet name="Září 2018" sheetId="9" r:id="rId9"/>
    <sheet name="Říjen 2018" sheetId="10" r:id="rId10"/>
    <sheet name="Listopad 2018" sheetId="11" r:id="rId11"/>
    <sheet name="Prosinec 2018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1" l="1"/>
  <c r="F8" i="11"/>
  <c r="F7" i="11"/>
  <c r="F6" i="11"/>
  <c r="L6" i="11"/>
  <c r="L7" i="9"/>
  <c r="I7" i="9"/>
  <c r="F8" i="9"/>
  <c r="F7" i="9"/>
  <c r="L9" i="12" l="1"/>
  <c r="I9" i="12"/>
  <c r="F11" i="12"/>
  <c r="F10" i="12"/>
  <c r="F9" i="12"/>
  <c r="L7" i="11"/>
  <c r="I7" i="11"/>
  <c r="I6" i="11"/>
  <c r="K9" i="10"/>
  <c r="H9" i="10"/>
  <c r="I6" i="1" l="1"/>
  <c r="I7" i="1" s="1"/>
  <c r="F6" i="1"/>
  <c r="L6" i="1" s="1"/>
  <c r="I8" i="1"/>
  <c r="F7" i="1" l="1"/>
  <c r="L7" i="1" l="1"/>
  <c r="F8" i="1"/>
  <c r="F9" i="1" l="1"/>
  <c r="F10" i="1" s="1"/>
  <c r="F11" i="1" s="1"/>
  <c r="L8" i="1"/>
  <c r="F12" i="1" l="1"/>
  <c r="F13" i="1" l="1"/>
  <c r="J10" i="10" l="1"/>
  <c r="E11" i="2" l="1"/>
  <c r="G10" i="10" l="1"/>
  <c r="F10" i="10"/>
  <c r="D11" i="2" l="1"/>
  <c r="H14" i="1"/>
  <c r="E14" i="1"/>
  <c r="D14" i="1"/>
  <c r="L5" i="1"/>
  <c r="I9" i="1"/>
  <c r="I10" i="1" s="1"/>
  <c r="I11" i="1" s="1"/>
  <c r="I12" i="1" l="1"/>
  <c r="L11" i="1"/>
  <c r="F14" i="1"/>
  <c r="L9" i="1"/>
  <c r="I13" i="1" l="1"/>
  <c r="L12" i="1"/>
  <c r="L10" i="1"/>
  <c r="L13" i="1"/>
  <c r="K17" i="12" l="1"/>
  <c r="J17" i="12"/>
  <c r="H17" i="12"/>
  <c r="G17" i="12"/>
  <c r="E17" i="12"/>
  <c r="D17" i="12"/>
  <c r="K10" i="11"/>
  <c r="J10" i="11"/>
  <c r="H10" i="11"/>
  <c r="G10" i="11"/>
  <c r="E10" i="11"/>
  <c r="M10" i="10"/>
  <c r="L10" i="10"/>
  <c r="H9" i="9"/>
  <c r="G9" i="9"/>
  <c r="E9" i="9"/>
  <c r="D9" i="9"/>
  <c r="K9" i="8"/>
  <c r="J9" i="8"/>
  <c r="H9" i="8"/>
  <c r="E9" i="8"/>
  <c r="D9" i="8"/>
  <c r="G9" i="8"/>
  <c r="K9" i="9"/>
  <c r="J9" i="9"/>
  <c r="D10" i="7" l="1"/>
  <c r="E10" i="7"/>
  <c r="G10" i="7"/>
  <c r="H10" i="7"/>
  <c r="K10" i="7"/>
  <c r="J10" i="7"/>
  <c r="K15" i="6"/>
  <c r="J15" i="6"/>
  <c r="H15" i="6"/>
  <c r="G15" i="6"/>
  <c r="E15" i="6"/>
  <c r="D15" i="6"/>
  <c r="H7" i="5"/>
  <c r="G7" i="5"/>
  <c r="E7" i="5"/>
  <c r="D7" i="5"/>
  <c r="H7" i="4"/>
  <c r="G7" i="4"/>
  <c r="K7" i="4"/>
  <c r="J7" i="4"/>
  <c r="E7" i="4"/>
  <c r="D7" i="4"/>
  <c r="J8" i="3"/>
  <c r="K11" i="2"/>
  <c r="J11" i="2"/>
  <c r="H8" i="3"/>
  <c r="G8" i="3"/>
  <c r="D8" i="3"/>
  <c r="E8" i="3"/>
  <c r="H11" i="2"/>
  <c r="G11" i="2"/>
  <c r="G14" i="1" l="1"/>
  <c r="I14" i="1" s="1"/>
  <c r="I5" i="2" l="1"/>
  <c r="I6" i="2" s="1"/>
  <c r="I7" i="2" s="1"/>
  <c r="I11" i="2"/>
  <c r="I5" i="3" s="1"/>
  <c r="I7" i="3" l="1"/>
  <c r="I6" i="3"/>
  <c r="I8" i="2"/>
  <c r="I8" i="3"/>
  <c r="I5" i="4" s="1"/>
  <c r="I6" i="4" s="1"/>
  <c r="I9" i="2" l="1"/>
  <c r="I10" i="2" s="1"/>
  <c r="I7" i="4"/>
  <c r="I5" i="5" s="1"/>
  <c r="I6" i="5" s="1"/>
  <c r="I7" i="5" l="1"/>
  <c r="I5" i="6" s="1"/>
  <c r="I6" i="6" l="1"/>
  <c r="I7" i="6" s="1"/>
  <c r="I15" i="6"/>
  <c r="I5" i="7" s="1"/>
  <c r="I8" i="6" l="1"/>
  <c r="I9" i="6" s="1"/>
  <c r="I10" i="6" s="1"/>
  <c r="I11" i="6" s="1"/>
  <c r="I12" i="6" s="1"/>
  <c r="I13" i="6" s="1"/>
  <c r="I14" i="6" s="1"/>
  <c r="I6" i="7"/>
  <c r="I7" i="7" s="1"/>
  <c r="I8" i="7" s="1"/>
  <c r="I10" i="7"/>
  <c r="I5" i="8" s="1"/>
  <c r="I6" i="8" s="1"/>
  <c r="I7" i="8" s="1"/>
  <c r="I8" i="8" s="1"/>
  <c r="I9" i="7" l="1"/>
  <c r="I9" i="8"/>
  <c r="I5" i="9" s="1"/>
  <c r="I6" i="9" s="1"/>
  <c r="I8" i="9" s="1"/>
  <c r="I9" i="9" l="1"/>
  <c r="K5" i="10" s="1"/>
  <c r="K10" i="10" s="1"/>
  <c r="F5" i="2"/>
  <c r="F11" i="2" s="1"/>
  <c r="K6" i="10" l="1"/>
  <c r="F6" i="2"/>
  <c r="L14" i="1"/>
  <c r="L5" i="2" s="1"/>
  <c r="K7" i="10" l="1"/>
  <c r="K8" i="10" s="1"/>
  <c r="I5" i="11"/>
  <c r="F7" i="2"/>
  <c r="F8" i="2" s="1"/>
  <c r="L8" i="2" s="1"/>
  <c r="L6" i="2"/>
  <c r="L11" i="2"/>
  <c r="L5" i="3" s="1"/>
  <c r="F5" i="3"/>
  <c r="F6" i="3" s="1"/>
  <c r="F7" i="3" l="1"/>
  <c r="L7" i="3" s="1"/>
  <c r="L6" i="3"/>
  <c r="I8" i="11"/>
  <c r="I9" i="11" s="1"/>
  <c r="I10" i="11"/>
  <c r="I5" i="12" s="1"/>
  <c r="L7" i="2"/>
  <c r="F8" i="3"/>
  <c r="I6" i="12" l="1"/>
  <c r="I7" i="12" s="1"/>
  <c r="I17" i="12"/>
  <c r="L8" i="3"/>
  <c r="L5" i="4" s="1"/>
  <c r="F5" i="4"/>
  <c r="F6" i="4" s="1"/>
  <c r="I11" i="12" l="1"/>
  <c r="I12" i="12" s="1"/>
  <c r="I13" i="12" s="1"/>
  <c r="I14" i="12" s="1"/>
  <c r="I15" i="12" s="1"/>
  <c r="I16" i="12" s="1"/>
  <c r="I8" i="12"/>
  <c r="I10" i="12" s="1"/>
  <c r="F7" i="4"/>
  <c r="L7" i="4" l="1"/>
  <c r="L5" i="5" s="1"/>
  <c r="F5" i="5"/>
  <c r="F6" i="5" s="1"/>
  <c r="F7" i="5" l="1"/>
  <c r="F5" i="6" s="1"/>
  <c r="F6" i="6" s="1"/>
  <c r="L7" i="5" l="1"/>
  <c r="L5" i="6" s="1"/>
  <c r="L9" i="2"/>
  <c r="F15" i="6"/>
  <c r="L6" i="5" l="1"/>
  <c r="L10" i="2"/>
  <c r="L15" i="6"/>
  <c r="L5" i="7" s="1"/>
  <c r="F5" i="7"/>
  <c r="F6" i="7" l="1"/>
  <c r="L6" i="4"/>
  <c r="F10" i="7"/>
  <c r="L6" i="7" l="1"/>
  <c r="F7" i="7"/>
  <c r="F8" i="7" s="1"/>
  <c r="L7" i="7"/>
  <c r="L10" i="7"/>
  <c r="F5" i="8"/>
  <c r="F9" i="7" l="1"/>
  <c r="L9" i="7" s="1"/>
  <c r="L8" i="7"/>
  <c r="F6" i="8"/>
  <c r="L6" i="8" s="1"/>
  <c r="F9" i="8"/>
  <c r="L5" i="8"/>
  <c r="F7" i="8" l="1"/>
  <c r="F5" i="9"/>
  <c r="F8" i="8" l="1"/>
  <c r="L7" i="8"/>
  <c r="F9" i="9"/>
  <c r="F6" i="9"/>
  <c r="L9" i="8"/>
  <c r="L5" i="9" s="1"/>
  <c r="L6" i="9" l="1"/>
  <c r="L8" i="9"/>
  <c r="L9" i="9"/>
  <c r="H5" i="10"/>
  <c r="H10" i="10" s="1"/>
  <c r="H6" i="10" l="1"/>
  <c r="H7" i="10" l="1"/>
  <c r="N6" i="10"/>
  <c r="N7" i="10" l="1"/>
  <c r="H8" i="10"/>
  <c r="N8" i="10" s="1"/>
  <c r="L8" i="8"/>
  <c r="L6" i="6" l="1"/>
  <c r="F7" i="6"/>
  <c r="F8" i="6" s="1"/>
  <c r="L8" i="6" l="1"/>
  <c r="F9" i="6"/>
  <c r="L7" i="6"/>
  <c r="L9" i="6" l="1"/>
  <c r="F10" i="6"/>
  <c r="L10" i="6" l="1"/>
  <c r="F11" i="6"/>
  <c r="N10" i="10"/>
  <c r="L5" i="11" s="1"/>
  <c r="N9" i="10"/>
  <c r="L11" i="6" l="1"/>
  <c r="F12" i="6"/>
  <c r="F5" i="11"/>
  <c r="N5" i="10"/>
  <c r="L12" i="6" l="1"/>
  <c r="F13" i="6"/>
  <c r="F9" i="11"/>
  <c r="F10" i="11"/>
  <c r="F14" i="6" l="1"/>
  <c r="L14" i="6" s="1"/>
  <c r="L13" i="6"/>
  <c r="L9" i="11"/>
  <c r="L10" i="11" l="1"/>
  <c r="L5" i="12" s="1"/>
  <c r="F5" i="12"/>
  <c r="F6" i="12" s="1"/>
  <c r="F7" i="12" s="1"/>
  <c r="F8" i="12" s="1"/>
  <c r="L8" i="12" l="1"/>
  <c r="L10" i="12"/>
  <c r="L7" i="12"/>
  <c r="L6" i="12"/>
  <c r="F17" i="12"/>
  <c r="L17" i="12" s="1"/>
  <c r="F12" i="12" l="1"/>
  <c r="L11" i="12"/>
  <c r="F13" i="12" l="1"/>
  <c r="L12" i="12"/>
  <c r="F14" i="12" l="1"/>
  <c r="F15" i="12" s="1"/>
  <c r="L13" i="12"/>
  <c r="L14" i="12" l="1"/>
  <c r="F16" i="12" l="1"/>
  <c r="L16" i="12" s="1"/>
  <c r="L15" i="12"/>
</calcChain>
</file>

<file path=xl/sharedStrings.xml><?xml version="1.0" encoding="utf-8"?>
<sst xmlns="http://schemas.openxmlformats.org/spreadsheetml/2006/main" count="323" uniqueCount="112">
  <si>
    <t>Datum</t>
  </si>
  <si>
    <t>Příjem</t>
  </si>
  <si>
    <t>Výdej</t>
  </si>
  <si>
    <t>Zůstatek</t>
  </si>
  <si>
    <t>Doklad</t>
  </si>
  <si>
    <t>Účel platby</t>
  </si>
  <si>
    <t xml:space="preserve">Příjem </t>
  </si>
  <si>
    <t>Pokladna</t>
  </si>
  <si>
    <t>Běžný účet</t>
  </si>
  <si>
    <t>Průběžné položky</t>
  </si>
  <si>
    <t>Konečný zůstatek</t>
  </si>
  <si>
    <t>VPD/2</t>
  </si>
  <si>
    <t>VPD/4</t>
  </si>
  <si>
    <t>VPD/5</t>
  </si>
  <si>
    <t>souhrn příjmů a výdajů</t>
  </si>
  <si>
    <t>zúčtování kladných úroků</t>
  </si>
  <si>
    <t>za vedení účtu, výpisy a trans.</t>
  </si>
  <si>
    <t>za vedení účtu, výpisy, trans.</t>
  </si>
  <si>
    <t>poplatek za vedení účtu</t>
  </si>
  <si>
    <t>2017/1</t>
  </si>
  <si>
    <t>VPD 9</t>
  </si>
  <si>
    <t>PPD 6</t>
  </si>
  <si>
    <t>VPD 10</t>
  </si>
  <si>
    <t xml:space="preserve">bankovní poplatek </t>
  </si>
  <si>
    <t>vánoční prodej - zabíjačka</t>
  </si>
  <si>
    <t>PENĚŽNÍ DENÍK Leden 2018</t>
  </si>
  <si>
    <t>PENĚŽNÍ DENÍK  Únor 2018</t>
  </si>
  <si>
    <t>PENĚŽNÍ DENÍK Březen 2018</t>
  </si>
  <si>
    <t>PENĚŽNÍ DENÍK Duben 2018</t>
  </si>
  <si>
    <t>PENĚŽNÍ DENÍK Květen 2018</t>
  </si>
  <si>
    <t>PENĚŽNÍ DENÍK Prosinec 2018</t>
  </si>
  <si>
    <t>PENĚŽNÍ DENÍK Listopad 2018</t>
  </si>
  <si>
    <t>PENĚŽNÍ DENÍK Říjen 2018</t>
  </si>
  <si>
    <t>PENĚŽNÍ DENÍK Září 2018</t>
  </si>
  <si>
    <t>PENĚŽNÍ DENÍK Srpen 2018</t>
  </si>
  <si>
    <t>PENĚŽNÍ DENÍK Červenec 2018</t>
  </si>
  <si>
    <t>PENĚŽNÍ DENÍK Červen 2018</t>
  </si>
  <si>
    <t>2018/1</t>
  </si>
  <si>
    <t>doprava do Štětovic</t>
  </si>
  <si>
    <t>mikulášské balíčky</t>
  </si>
  <si>
    <t>poplatek v bance</t>
  </si>
  <si>
    <t>PPD 1</t>
  </si>
  <si>
    <t>příjem z plesu KPŠ</t>
  </si>
  <si>
    <t>převod peněz z pokladny do banky</t>
  </si>
  <si>
    <t>PPD 2</t>
  </si>
  <si>
    <t>tržba jarmark Vrbátky</t>
  </si>
  <si>
    <t>VPD 1</t>
  </si>
  <si>
    <t>akce s příspěvkem KPŠ</t>
  </si>
  <si>
    <t>akce s příspěvkem KPŠ 1.1.2018</t>
  </si>
  <si>
    <t>2018/2</t>
  </si>
  <si>
    <t>potřeby pro keramiku</t>
  </si>
  <si>
    <t>reliéfní kolečka do keramiky</t>
  </si>
  <si>
    <t>2/2018</t>
  </si>
  <si>
    <t>PPD 3</t>
  </si>
  <si>
    <t>maškarní karneval</t>
  </si>
  <si>
    <t>2018/4</t>
  </si>
  <si>
    <t>2018/5</t>
  </si>
  <si>
    <t>2018/6</t>
  </si>
  <si>
    <t>šerpy pro MŠ - prvňáčci</t>
  </si>
  <si>
    <t>tržba za víčka</t>
  </si>
  <si>
    <t>žonglování na rozloučenou</t>
  </si>
  <si>
    <t>PPD 4</t>
  </si>
  <si>
    <t>vstupné z akademie</t>
  </si>
  <si>
    <t>VPD 3</t>
  </si>
  <si>
    <t>akce s příspěvkem KPŠ 1.3.- 30.5.2018</t>
  </si>
  <si>
    <t>PPD 5</t>
  </si>
  <si>
    <t>keramika dospělí L.Bekrová</t>
  </si>
  <si>
    <t>vrácení příspěvku na ŠLP</t>
  </si>
  <si>
    <t>2018/8</t>
  </si>
  <si>
    <t>vysoupení Fešáka na rozloučenou</t>
  </si>
  <si>
    <t>MŠ - dárkové balíčky pro nové žáky</t>
  </si>
  <si>
    <t>2018/7</t>
  </si>
  <si>
    <t>akce s příspěvkem KPŠ 1.6.30.6.2018</t>
  </si>
  <si>
    <t>VPD 6</t>
  </si>
  <si>
    <t xml:space="preserve">obaly na učebnice a sešity </t>
  </si>
  <si>
    <t>zůstatek z července 2018</t>
  </si>
  <si>
    <t>zůstatek z června 2018</t>
  </si>
  <si>
    <t>zůstatek z května 2018</t>
  </si>
  <si>
    <t>zůstatek z dubna 2018</t>
  </si>
  <si>
    <t>zůstatek z března 2018</t>
  </si>
  <si>
    <t>zůstatek z února 2018</t>
  </si>
  <si>
    <t>zůstatek z měsíce ledna 2018</t>
  </si>
  <si>
    <t>převod zůstatků z 31.12.2018</t>
  </si>
  <si>
    <t>9/2018</t>
  </si>
  <si>
    <t>příspěvky na dopravu</t>
  </si>
  <si>
    <t>PPD7</t>
  </si>
  <si>
    <t>2018/10</t>
  </si>
  <si>
    <t>zůstatek ze září 2018</t>
  </si>
  <si>
    <t>příspěvky 2018 - 2019 školky</t>
  </si>
  <si>
    <t>zůstatek ze října 2018</t>
  </si>
  <si>
    <t>potřeby pro mikulášský prodej - Makro</t>
  </si>
  <si>
    <t>2018/11</t>
  </si>
  <si>
    <t>štětce a textilie do keramiky</t>
  </si>
  <si>
    <t>příspěvek od obce - sběr</t>
  </si>
  <si>
    <t>zůstatek z listopadu 2018</t>
  </si>
  <si>
    <t>2018/12</t>
  </si>
  <si>
    <t>mikulášské kornouty pro 1, stupeň</t>
  </si>
  <si>
    <t>suroviny pro mikulášský prodej</t>
  </si>
  <si>
    <t>VPD 8</t>
  </si>
  <si>
    <t xml:space="preserve"> náklady na Mikulášský prodej</t>
  </si>
  <si>
    <t>ohřívač nápojů</t>
  </si>
  <si>
    <t>PPD 9</t>
  </si>
  <si>
    <t>dárky pro prvňáčky</t>
  </si>
  <si>
    <t>příručky pro učitele</t>
  </si>
  <si>
    <t>2018/3</t>
  </si>
  <si>
    <t>nákup zboží na akci zabíjačka</t>
  </si>
  <si>
    <t>VPD 7</t>
  </si>
  <si>
    <t>doprava Chytil</t>
  </si>
  <si>
    <t>VPD 11</t>
  </si>
  <si>
    <t>VPD 12</t>
  </si>
  <si>
    <t>odměny pro prvňáčky</t>
  </si>
  <si>
    <t>zůstatek ze srpna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</si>
</sst>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horizontal="center" vertical="center" wrapText="1" shrinkToFit="1"/>
    </xf>
    <xf numFmtId="8" fontId="0" fillId="0" borderId="11" xfId="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8" fontId="0" fillId="0" borderId="13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8" fontId="0" fillId="0" borderId="12" xfId="0" applyNumberForma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14" fontId="0" fillId="0" borderId="9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8" fontId="0" fillId="0" borderId="14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164" fontId="0" fillId="0" borderId="2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2" fontId="0" fillId="0" borderId="2" xfId="0" applyNumberFormat="1" applyBorder="1" applyAlignment="1">
      <alignment horizontal="center" vertical="center" wrapText="1" shrinkToFit="1"/>
    </xf>
    <xf numFmtId="2" fontId="0" fillId="0" borderId="19" xfId="0" applyNumberForma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14" fontId="0" fillId="2" borderId="9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2" fontId="0" fillId="2" borderId="1" xfId="0" applyNumberFormat="1" applyFill="1" applyBorder="1" applyAlignment="1">
      <alignment horizontal="center" vertical="center" wrapText="1" shrinkToFit="1"/>
    </xf>
    <xf numFmtId="2" fontId="0" fillId="2" borderId="19" xfId="0" applyNumberFormat="1" applyFill="1" applyBorder="1" applyAlignment="1">
      <alignment horizontal="center" vertical="center"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8" fontId="0" fillId="2" borderId="14" xfId="0" applyNumberFormat="1" applyFill="1" applyBorder="1" applyAlignment="1">
      <alignment horizontal="center" vertical="center" wrapText="1" shrinkToFit="1"/>
    </xf>
    <xf numFmtId="164" fontId="0" fillId="0" borderId="18" xfId="0" applyNumberFormat="1" applyBorder="1" applyAlignment="1">
      <alignment horizontal="center" vertical="center" wrapText="1" shrinkToFit="1"/>
    </xf>
    <xf numFmtId="164" fontId="0" fillId="0" borderId="9" xfId="0" applyNumberFormat="1" applyBorder="1" applyAlignment="1">
      <alignment horizontal="center" vertical="center" wrapText="1" shrinkToFit="1"/>
    </xf>
    <xf numFmtId="164" fontId="0" fillId="2" borderId="9" xfId="0" applyNumberForma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/>
    <xf numFmtId="164" fontId="0" fillId="2" borderId="3" xfId="0" applyNumberFormat="1" applyFill="1" applyBorder="1" applyAlignment="1">
      <alignment horizontal="center" vertical="center" wrapText="1" shrinkToFit="1"/>
    </xf>
    <xf numFmtId="14" fontId="0" fillId="0" borderId="0" xfId="0" applyNumberForma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164" fontId="0" fillId="0" borderId="0" xfId="0" applyNumberFormat="1" applyBorder="1" applyAlignment="1">
      <alignment horizontal="center" vertical="center" wrapText="1" shrinkToFit="1"/>
    </xf>
    <xf numFmtId="2" fontId="0" fillId="0" borderId="0" xfId="0" applyNumberFormat="1" applyBorder="1" applyAlignment="1">
      <alignment horizontal="center" vertical="center" wrapText="1" shrinkToFit="1"/>
    </xf>
    <xf numFmtId="8" fontId="0" fillId="0" borderId="0" xfId="0" applyNumberFormat="1" applyBorder="1" applyAlignment="1">
      <alignment horizontal="center" vertical="center" wrapText="1" shrinkToFit="1"/>
    </xf>
    <xf numFmtId="14" fontId="0" fillId="0" borderId="0" xfId="0" applyNumberFormat="1" applyFill="1" applyBorder="1" applyAlignment="1">
      <alignment horizontal="center" vertical="center" wrapText="1" shrinkToFit="1"/>
    </xf>
    <xf numFmtId="49" fontId="0" fillId="0" borderId="0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164" fontId="0" fillId="0" borderId="0" xfId="0" applyNumberFormat="1" applyFill="1" applyBorder="1" applyAlignment="1">
      <alignment horizontal="center" vertical="center" wrapText="1" shrinkToFit="1"/>
    </xf>
    <xf numFmtId="2" fontId="0" fillId="0" borderId="0" xfId="0" applyNumberFormat="1" applyFill="1" applyBorder="1" applyAlignment="1">
      <alignment horizontal="center" vertical="center" wrapText="1" shrinkToFit="1"/>
    </xf>
    <xf numFmtId="8" fontId="0" fillId="0" borderId="0" xfId="0" applyNumberForma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14" fontId="0" fillId="0" borderId="32" xfId="0" applyNumberFormat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8" fontId="0" fillId="0" borderId="27" xfId="0" applyNumberForma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8" fontId="0" fillId="0" borderId="28" xfId="0" applyNumberForma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164" fontId="0" fillId="0" borderId="3" xfId="0" applyNumberFormat="1" applyBorder="1" applyAlignment="1">
      <alignment horizontal="center" vertical="center" wrapText="1" shrinkToFit="1"/>
    </xf>
    <xf numFmtId="8" fontId="0" fillId="2" borderId="9" xfId="0" applyNumberFormat="1" applyFill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shrinkToFit="1"/>
    </xf>
    <xf numFmtId="164" fontId="0" fillId="0" borderId="19" xfId="0" applyNumberFormat="1" applyBorder="1" applyAlignment="1">
      <alignment horizontal="center" vertical="center" wrapText="1" shrinkToFit="1"/>
    </xf>
    <xf numFmtId="164" fontId="0" fillId="0" borderId="14" xfId="0" applyNumberFormat="1" applyBorder="1" applyAlignment="1">
      <alignment horizontal="center" vertical="center" wrapText="1" shrinkToFit="1"/>
    </xf>
    <xf numFmtId="164" fontId="0" fillId="2" borderId="10" xfId="0" applyNumberFormat="1" applyFill="1" applyBorder="1" applyAlignment="1">
      <alignment horizontal="center" vertical="center" wrapText="1" shrinkToFit="1"/>
    </xf>
    <xf numFmtId="164" fontId="0" fillId="2" borderId="14" xfId="0" applyNumberForma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164" fontId="0" fillId="0" borderId="10" xfId="0" applyNumberFormat="1" applyBorder="1" applyAlignment="1">
      <alignment horizontal="center" vertical="center" wrapText="1" shrinkToFit="1"/>
    </xf>
    <xf numFmtId="8" fontId="0" fillId="0" borderId="18" xfId="0" applyNumberFormat="1" applyBorder="1" applyAlignment="1">
      <alignment horizontal="center" vertical="center" wrapText="1" shrinkToFit="1"/>
    </xf>
    <xf numFmtId="8" fontId="0" fillId="0" borderId="9" xfId="0" applyNumberFormat="1" applyBorder="1" applyAlignment="1">
      <alignment horizontal="center" vertical="center" wrapText="1" shrinkToFit="1"/>
    </xf>
    <xf numFmtId="8" fontId="0" fillId="0" borderId="3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8" fontId="0" fillId="0" borderId="1" xfId="0" applyNumberFormat="1" applyBorder="1" applyAlignment="1">
      <alignment horizontal="center" vertical="center" wrapText="1" shrinkToFit="1"/>
    </xf>
    <xf numFmtId="8" fontId="0" fillId="0" borderId="5" xfId="0" applyNumberForma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8" fontId="0" fillId="0" borderId="10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8" fontId="0" fillId="0" borderId="19" xfId="0" applyNumberFormat="1" applyBorder="1" applyAlignment="1">
      <alignment horizontal="center" vertical="center" wrapText="1" shrinkToFit="1"/>
    </xf>
    <xf numFmtId="8" fontId="0" fillId="0" borderId="2" xfId="0" applyNumberFormat="1" applyBorder="1" applyAlignment="1">
      <alignment horizontal="center" vertical="center" wrapText="1" shrinkToFit="1"/>
    </xf>
    <xf numFmtId="14" fontId="0" fillId="2" borderId="36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wrapText="1" shrinkToFit="1"/>
    </xf>
    <xf numFmtId="164" fontId="0" fillId="2" borderId="37" xfId="0" applyNumberFormat="1" applyFill="1" applyBorder="1" applyAlignment="1">
      <alignment horizontal="center" vertical="center" wrapText="1" shrinkToFit="1"/>
    </xf>
    <xf numFmtId="164" fontId="0" fillId="2" borderId="38" xfId="0" applyNumberFormat="1" applyFill="1" applyBorder="1" applyAlignment="1">
      <alignment horizontal="center" vertical="center" wrapText="1" shrinkToFit="1"/>
    </xf>
    <xf numFmtId="8" fontId="0" fillId="2" borderId="36" xfId="0" applyNumberFormat="1" applyFill="1" applyBorder="1" applyAlignment="1">
      <alignment horizontal="center" vertical="center" wrapText="1" shrinkToFit="1"/>
    </xf>
    <xf numFmtId="8" fontId="0" fillId="2" borderId="39" xfId="0" applyNumberFormat="1" applyFill="1" applyBorder="1" applyAlignment="1">
      <alignment horizontal="center" vertical="center" wrapText="1" shrinkToFit="1"/>
    </xf>
    <xf numFmtId="164" fontId="0" fillId="0" borderId="0" xfId="0" applyNumberFormat="1"/>
    <xf numFmtId="164" fontId="0" fillId="0" borderId="5" xfId="0" applyNumberForma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2" fontId="0" fillId="0" borderId="1" xfId="0" applyNumberFormat="1" applyBorder="1"/>
    <xf numFmtId="164" fontId="0" fillId="0" borderId="1" xfId="0" applyNumberFormat="1" applyBorder="1"/>
    <xf numFmtId="0" fontId="0" fillId="0" borderId="40" xfId="0" applyBorder="1" applyAlignment="1">
      <alignment horizontal="center" vertical="center" wrapText="1" shrinkToFit="1"/>
    </xf>
    <xf numFmtId="164" fontId="0" fillId="2" borderId="5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wrapText="1" shrinkToFit="1"/>
    </xf>
    <xf numFmtId="164" fontId="0" fillId="2" borderId="19" xfId="0" applyNumberFormat="1" applyFill="1" applyBorder="1" applyAlignment="1">
      <alignment horizontal="center" vertical="center" wrapText="1" shrinkToFit="1"/>
    </xf>
    <xf numFmtId="14" fontId="2" fillId="0" borderId="18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64" fontId="2" fillId="0" borderId="18" xfId="0" applyNumberFormat="1" applyFont="1" applyBorder="1" applyAlignment="1">
      <alignment horizontal="center" vertical="center" wrapText="1" shrinkToFit="1"/>
    </xf>
    <xf numFmtId="164" fontId="2" fillId="0" borderId="19" xfId="0" applyNumberFormat="1" applyFont="1" applyBorder="1" applyAlignment="1">
      <alignment horizontal="center" vertical="center" wrapText="1" shrinkToFit="1"/>
    </xf>
    <xf numFmtId="164" fontId="2" fillId="0" borderId="2" xfId="0" applyNumberFormat="1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center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wrapText="1" shrinkToFit="1"/>
    </xf>
    <xf numFmtId="44" fontId="0" fillId="2" borderId="5" xfId="0" applyNumberFormat="1" applyFill="1" applyBorder="1" applyAlignment="1">
      <alignment horizontal="center" vertical="center" wrapText="1" shrinkToFit="1"/>
    </xf>
    <xf numFmtId="44" fontId="0" fillId="0" borderId="1" xfId="0" applyNumberFormat="1" applyBorder="1" applyAlignment="1">
      <alignment horizontal="center" vertical="center" wrapText="1" shrinkToFit="1"/>
    </xf>
    <xf numFmtId="44" fontId="0" fillId="0" borderId="2" xfId="0" applyNumberFormat="1" applyBorder="1" applyAlignment="1">
      <alignment horizontal="center" vertical="center" wrapText="1" shrinkToFit="1"/>
    </xf>
    <xf numFmtId="44" fontId="0" fillId="0" borderId="18" xfId="0" applyNumberFormat="1" applyBorder="1" applyAlignment="1">
      <alignment horizontal="center" vertical="center" wrapText="1" shrinkToFit="1"/>
    </xf>
    <xf numFmtId="44" fontId="0" fillId="0" borderId="14" xfId="0" applyNumberFormat="1" applyBorder="1" applyAlignment="1">
      <alignment horizontal="center" vertical="center" wrapText="1" shrinkToFit="1"/>
    </xf>
    <xf numFmtId="44" fontId="0" fillId="0" borderId="19" xfId="0" applyNumberFormat="1" applyBorder="1" applyAlignment="1">
      <alignment horizontal="center" vertical="center" wrapText="1" shrinkToFit="1"/>
    </xf>
    <xf numFmtId="44" fontId="0" fillId="0" borderId="1" xfId="0" applyNumberFormat="1" applyBorder="1"/>
    <xf numFmtId="44" fontId="0" fillId="0" borderId="0" xfId="0" applyNumberFormat="1"/>
    <xf numFmtId="44" fontId="0" fillId="0" borderId="0" xfId="0" applyNumberFormat="1" applyBorder="1" applyAlignment="1">
      <alignment horizontal="center" vertical="center" wrapText="1" shrinkToFit="1"/>
    </xf>
    <xf numFmtId="44" fontId="0" fillId="2" borderId="9" xfId="0" applyNumberFormat="1" applyFill="1" applyBorder="1" applyAlignment="1">
      <alignment horizontal="center" vertical="center" wrapText="1" shrinkToFit="1"/>
    </xf>
    <xf numFmtId="44" fontId="0" fillId="2" borderId="1" xfId="0" applyNumberFormat="1" applyFill="1" applyBorder="1" applyAlignment="1">
      <alignment horizontal="center" vertical="center" wrapText="1" shrinkToFit="1"/>
    </xf>
    <xf numFmtId="44" fontId="0" fillId="2" borderId="10" xfId="0" applyNumberFormat="1" applyFill="1" applyBorder="1" applyAlignment="1">
      <alignment horizontal="center" vertical="center" wrapText="1" shrinkToFit="1"/>
    </xf>
    <xf numFmtId="3" fontId="0" fillId="0" borderId="5" xfId="0" applyNumberFormat="1" applyBorder="1"/>
    <xf numFmtId="0" fontId="2" fillId="0" borderId="4" xfId="0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164" fontId="2" fillId="0" borderId="10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/>
    <xf numFmtId="44" fontId="0" fillId="0" borderId="29" xfId="0" applyNumberFormat="1" applyBorder="1" applyAlignment="1">
      <alignment horizontal="center" vertical="center" wrapText="1" shrinkToFit="1"/>
    </xf>
    <xf numFmtId="44" fontId="0" fillId="0" borderId="10" xfId="0" applyNumberFormat="1" applyBorder="1" applyAlignment="1">
      <alignment horizontal="center" vertical="center" wrapText="1" shrinkToFit="1"/>
    </xf>
    <xf numFmtId="44" fontId="0" fillId="2" borderId="19" xfId="0" applyNumberFormat="1" applyFill="1" applyBorder="1" applyAlignment="1">
      <alignment horizontal="center" vertical="center" wrapText="1" shrinkToFit="1"/>
    </xf>
    <xf numFmtId="8" fontId="0" fillId="0" borderId="30" xfId="0" applyNumberFormat="1" applyBorder="1" applyAlignment="1">
      <alignment horizontal="center" vertical="center" wrapText="1" shrinkToFit="1"/>
    </xf>
    <xf numFmtId="44" fontId="0" fillId="0" borderId="3" xfId="0" applyNumberFormat="1" applyBorder="1" applyAlignment="1">
      <alignment horizontal="center" vertical="center" wrapText="1" shrinkToFit="1"/>
    </xf>
    <xf numFmtId="44" fontId="0" fillId="2" borderId="3" xfId="0" applyNumberFormat="1" applyFill="1" applyBorder="1" applyAlignment="1">
      <alignment horizontal="center" vertical="center" wrapText="1" shrinkToFit="1"/>
    </xf>
    <xf numFmtId="44" fontId="0" fillId="2" borderId="14" xfId="0" applyNumberFormat="1" applyFill="1" applyBorder="1" applyAlignment="1">
      <alignment horizontal="center" vertical="center" wrapText="1" shrinkToFit="1"/>
    </xf>
    <xf numFmtId="0" fontId="0" fillId="3" borderId="0" xfId="0" applyFill="1"/>
    <xf numFmtId="14" fontId="0" fillId="0" borderId="18" xfId="0" applyNumberFormat="1" applyFill="1" applyBorder="1" applyAlignment="1">
      <alignment horizontal="center" vertical="center" wrapText="1" shrinkToFit="1"/>
    </xf>
    <xf numFmtId="49" fontId="0" fillId="0" borderId="2" xfId="0" applyNumberForma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164" fontId="0" fillId="0" borderId="18" xfId="0" applyNumberFormat="1" applyFill="1" applyBorder="1" applyAlignment="1">
      <alignment horizontal="center" vertical="center" wrapText="1" shrinkToFit="1"/>
    </xf>
    <xf numFmtId="2" fontId="0" fillId="0" borderId="2" xfId="0" applyNumberFormat="1" applyFill="1" applyBorder="1" applyAlignment="1">
      <alignment horizontal="center" vertical="center" wrapText="1" shrinkToFit="1"/>
    </xf>
    <xf numFmtId="164" fontId="0" fillId="0" borderId="1" xfId="0" applyNumberFormat="1" applyFill="1" applyBorder="1"/>
    <xf numFmtId="0" fontId="0" fillId="0" borderId="14" xfId="0" applyFill="1" applyBorder="1" applyAlignment="1">
      <alignment horizontal="center" vertical="center" wrapText="1" shrinkToFit="1"/>
    </xf>
    <xf numFmtId="164" fontId="0" fillId="0" borderId="2" xfId="0" applyNumberFormat="1" applyFill="1" applyBorder="1" applyAlignment="1">
      <alignment horizontal="center" vertical="center" wrapText="1" shrinkToFit="1"/>
    </xf>
    <xf numFmtId="164" fontId="0" fillId="0" borderId="3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9" xfId="0" applyFill="1" applyBorder="1" applyAlignment="1">
      <alignment horizontal="center" vertical="center" wrapText="1" shrinkToFit="1"/>
    </xf>
    <xf numFmtId="8" fontId="0" fillId="0" borderId="14" xfId="0" applyNumberFormat="1" applyFill="1" applyBorder="1" applyAlignment="1">
      <alignment horizontal="center" vertical="center" wrapText="1" shrinkToFit="1"/>
    </xf>
    <xf numFmtId="164" fontId="2" fillId="0" borderId="1" xfId="0" applyNumberFormat="1" applyFont="1" applyBorder="1"/>
    <xf numFmtId="164" fontId="2" fillId="0" borderId="5" xfId="0" applyNumberFormat="1" applyFont="1" applyBorder="1" applyAlignment="1">
      <alignment horizontal="center" vertical="center" wrapText="1" shrinkToFit="1"/>
    </xf>
    <xf numFmtId="14" fontId="0" fillId="4" borderId="18" xfId="0" applyNumberFormat="1" applyFill="1" applyBorder="1" applyAlignment="1">
      <alignment horizontal="center" vertical="center" wrapText="1" shrinkToFit="1"/>
    </xf>
    <xf numFmtId="49" fontId="0" fillId="4" borderId="2" xfId="0" applyNumberFormat="1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wrapText="1" shrinkToFit="1"/>
    </xf>
    <xf numFmtId="164" fontId="0" fillId="4" borderId="18" xfId="0" applyNumberFormat="1" applyFill="1" applyBorder="1" applyAlignment="1">
      <alignment horizontal="center" vertical="center" wrapText="1" shrinkToFit="1"/>
    </xf>
    <xf numFmtId="164" fontId="0" fillId="4" borderId="2" xfId="0" applyNumberFormat="1" applyFill="1" applyBorder="1" applyAlignment="1">
      <alignment horizontal="center" vertical="center" wrapText="1" shrinkToFit="1"/>
    </xf>
    <xf numFmtId="164" fontId="0" fillId="4" borderId="1" xfId="0" applyNumberFormat="1" applyFill="1" applyBorder="1" applyAlignment="1">
      <alignment horizontal="center" vertical="center" wrapText="1" shrinkToFit="1"/>
    </xf>
    <xf numFmtId="164" fontId="0" fillId="4" borderId="14" xfId="0" applyNumberFormat="1" applyFill="1" applyBorder="1" applyAlignment="1">
      <alignment horizontal="center" vertical="center" wrapText="1" shrinkToFit="1"/>
    </xf>
    <xf numFmtId="164" fontId="0" fillId="4" borderId="3" xfId="0" applyNumberFormat="1" applyFill="1" applyBorder="1" applyAlignment="1">
      <alignment horizontal="center" vertical="center" wrapText="1" shrinkToFit="1"/>
    </xf>
    <xf numFmtId="0" fontId="0" fillId="4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4" fontId="0" fillId="0" borderId="15" xfId="0" applyNumberFormat="1" applyBorder="1" applyAlignment="1">
      <alignment horizontal="center" vertical="center" wrapText="1" shrinkToFit="1"/>
    </xf>
    <xf numFmtId="14" fontId="0" fillId="0" borderId="20" xfId="0" applyNumberFormat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  <xf numFmtId="164" fontId="0" fillId="0" borderId="1" xfId="0" applyNumberFormat="1" applyFill="1" applyBorder="1" applyAlignment="1">
      <alignment horizontal="center" vertical="center" wrapText="1" shrinkToFit="1"/>
    </xf>
    <xf numFmtId="164" fontId="0" fillId="0" borderId="14" xfId="0" applyNumberFormat="1" applyFill="1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2"/>
  <sheetViews>
    <sheetView workbookViewId="0">
      <selection activeCell="A8" sqref="A8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3" x14ac:dyDescent="0.3">
      <c r="A1" s="161" t="s">
        <v>25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3" ht="42.75" customHeight="1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64"/>
    </row>
    <row r="3" spans="1:13" ht="27" customHeight="1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  <c r="M3" s="1"/>
    </row>
    <row r="4" spans="1:13" ht="24.75" customHeight="1" thickBot="1" x14ac:dyDescent="0.35">
      <c r="A4" s="174"/>
      <c r="B4" s="172"/>
      <c r="C4" s="17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64"/>
      <c r="M4" s="1"/>
    </row>
    <row r="5" spans="1:13" ht="15" customHeight="1" x14ac:dyDescent="0.3">
      <c r="A5" s="8">
        <v>43101</v>
      </c>
      <c r="B5" s="18"/>
      <c r="C5" s="9" t="s">
        <v>82</v>
      </c>
      <c r="D5" s="34"/>
      <c r="E5" s="20"/>
      <c r="F5" s="65">
        <v>61354</v>
      </c>
      <c r="G5" s="34"/>
      <c r="H5" s="20"/>
      <c r="I5" s="62">
        <v>14983.54</v>
      </c>
      <c r="J5" s="34"/>
      <c r="K5" s="65"/>
      <c r="L5" s="64">
        <f>F5+I5</f>
        <v>76337.540000000008</v>
      </c>
      <c r="M5" s="1"/>
    </row>
    <row r="6" spans="1:13" ht="15" customHeight="1" x14ac:dyDescent="0.3">
      <c r="A6" s="8">
        <v>43111</v>
      </c>
      <c r="B6" s="18" t="s">
        <v>44</v>
      </c>
      <c r="C6" s="9" t="s">
        <v>45</v>
      </c>
      <c r="D6" s="34">
        <v>8990</v>
      </c>
      <c r="E6" s="20"/>
      <c r="F6" s="65">
        <f t="shared" ref="F6:F13" si="0">F5+D6-E6</f>
        <v>70344</v>
      </c>
      <c r="G6" s="34"/>
      <c r="H6" s="20"/>
      <c r="I6" s="62">
        <f>I5+G6-H6</f>
        <v>14983.54</v>
      </c>
      <c r="J6" s="34"/>
      <c r="K6" s="65"/>
      <c r="L6" s="64">
        <f>F6+I6</f>
        <v>85327.540000000008</v>
      </c>
      <c r="M6" s="1"/>
    </row>
    <row r="7" spans="1:13" ht="15" customHeight="1" x14ac:dyDescent="0.3">
      <c r="A7" s="8">
        <v>43111</v>
      </c>
      <c r="B7" s="18" t="s">
        <v>46</v>
      </c>
      <c r="C7" s="9" t="s">
        <v>47</v>
      </c>
      <c r="D7" s="34"/>
      <c r="E7" s="20">
        <v>1476</v>
      </c>
      <c r="F7" s="65">
        <f t="shared" si="0"/>
        <v>68868</v>
      </c>
      <c r="G7" s="34"/>
      <c r="H7" s="20"/>
      <c r="I7" s="62">
        <f>I6+G7-H7</f>
        <v>14983.54</v>
      </c>
      <c r="J7" s="34"/>
      <c r="K7" s="65"/>
      <c r="L7" s="64">
        <f>F7+I7</f>
        <v>83851.540000000008</v>
      </c>
      <c r="M7" s="1"/>
    </row>
    <row r="8" spans="1:13" ht="15" customHeight="1" x14ac:dyDescent="0.3">
      <c r="A8" s="8">
        <v>43114</v>
      </c>
      <c r="B8" s="18" t="s">
        <v>41</v>
      </c>
      <c r="C8" s="9" t="s">
        <v>42</v>
      </c>
      <c r="D8" s="34">
        <v>56080</v>
      </c>
      <c r="E8" s="20"/>
      <c r="F8" s="65">
        <f t="shared" si="0"/>
        <v>124948</v>
      </c>
      <c r="G8" s="34"/>
      <c r="H8" s="20"/>
      <c r="I8" s="62">
        <f>I5+G8-H8</f>
        <v>14983.54</v>
      </c>
      <c r="J8" s="34"/>
      <c r="K8" s="65"/>
      <c r="L8" s="64">
        <f>F8+I8</f>
        <v>139931.54</v>
      </c>
      <c r="M8" s="1"/>
    </row>
    <row r="9" spans="1:13" x14ac:dyDescent="0.3">
      <c r="A9" s="8">
        <v>43115</v>
      </c>
      <c r="B9" s="18" t="s">
        <v>37</v>
      </c>
      <c r="C9" s="9" t="s">
        <v>38</v>
      </c>
      <c r="D9" s="34"/>
      <c r="E9" s="20"/>
      <c r="F9" s="65">
        <f t="shared" si="0"/>
        <v>124948</v>
      </c>
      <c r="G9" s="34"/>
      <c r="H9" s="20">
        <v>1056</v>
      </c>
      <c r="I9" s="62">
        <f>I5+G9-H9</f>
        <v>13927.54</v>
      </c>
      <c r="J9" s="34"/>
      <c r="K9" s="65"/>
      <c r="L9" s="64">
        <f t="shared" ref="L9:L13" si="1">F9+I9</f>
        <v>138875.54</v>
      </c>
      <c r="M9" s="1"/>
    </row>
    <row r="10" spans="1:13" s="129" customFormat="1" x14ac:dyDescent="0.3">
      <c r="A10" s="100">
        <v>43119</v>
      </c>
      <c r="B10" s="101" t="s">
        <v>37</v>
      </c>
      <c r="C10" s="124" t="s">
        <v>39</v>
      </c>
      <c r="D10" s="110"/>
      <c r="E10" s="125"/>
      <c r="F10" s="104">
        <f t="shared" si="0"/>
        <v>124948</v>
      </c>
      <c r="G10" s="110"/>
      <c r="H10" s="125">
        <v>5097</v>
      </c>
      <c r="I10" s="106">
        <f>I9+G10-H10</f>
        <v>8830.5400000000009</v>
      </c>
      <c r="J10" s="110"/>
      <c r="K10" s="126"/>
      <c r="L10" s="127">
        <f t="shared" si="1"/>
        <v>133778.54</v>
      </c>
      <c r="M10" s="128"/>
    </row>
    <row r="11" spans="1:13" s="129" customFormat="1" x14ac:dyDescent="0.3">
      <c r="A11" s="100">
        <v>43123</v>
      </c>
      <c r="B11" s="101" t="s">
        <v>37</v>
      </c>
      <c r="C11" s="124" t="s">
        <v>43</v>
      </c>
      <c r="D11" s="110"/>
      <c r="E11" s="125">
        <v>110000</v>
      </c>
      <c r="F11" s="104">
        <f t="shared" si="0"/>
        <v>14948</v>
      </c>
      <c r="G11" s="110">
        <v>110000</v>
      </c>
      <c r="H11" s="125"/>
      <c r="I11" s="106">
        <f>I10+G11-H11</f>
        <v>118830.54000000001</v>
      </c>
      <c r="J11" s="110"/>
      <c r="K11" s="126"/>
      <c r="L11" s="127">
        <f>F11+I11</f>
        <v>133778.54</v>
      </c>
      <c r="M11" s="128"/>
    </row>
    <row r="12" spans="1:13" s="129" customFormat="1" x14ac:dyDescent="0.3">
      <c r="A12" s="100">
        <v>43127</v>
      </c>
      <c r="B12" s="101" t="s">
        <v>37</v>
      </c>
      <c r="C12" s="124" t="s">
        <v>40</v>
      </c>
      <c r="D12" s="110"/>
      <c r="E12" s="125"/>
      <c r="F12" s="104">
        <f t="shared" si="0"/>
        <v>14948</v>
      </c>
      <c r="G12" s="110"/>
      <c r="H12" s="125">
        <v>24</v>
      </c>
      <c r="I12" s="106">
        <f>I11+G12-H12</f>
        <v>118806.54000000001</v>
      </c>
      <c r="J12" s="110"/>
      <c r="K12" s="126"/>
      <c r="L12" s="127">
        <f>F12+I12</f>
        <v>133754.54</v>
      </c>
      <c r="M12" s="128"/>
    </row>
    <row r="13" spans="1:13" x14ac:dyDescent="0.3">
      <c r="A13" s="8">
        <v>43131</v>
      </c>
      <c r="B13" s="18" t="s">
        <v>19</v>
      </c>
      <c r="C13" s="13" t="s">
        <v>15</v>
      </c>
      <c r="D13" s="35"/>
      <c r="E13" s="21"/>
      <c r="F13" s="65">
        <f t="shared" si="0"/>
        <v>14948</v>
      </c>
      <c r="G13" s="35">
        <v>0.28000000000000003</v>
      </c>
      <c r="H13" s="21"/>
      <c r="I13" s="62">
        <f>I12+G13-H13</f>
        <v>118806.82</v>
      </c>
      <c r="J13" s="35"/>
      <c r="K13" s="70"/>
      <c r="L13" s="64">
        <f t="shared" si="1"/>
        <v>133754.82</v>
      </c>
      <c r="M13" s="1"/>
    </row>
    <row r="14" spans="1:13" x14ac:dyDescent="0.3">
      <c r="A14" s="52">
        <v>43131</v>
      </c>
      <c r="B14" s="26"/>
      <c r="C14" s="53" t="s">
        <v>14</v>
      </c>
      <c r="D14" s="31">
        <f>SUM(D5:D13)</f>
        <v>65070</v>
      </c>
      <c r="E14" s="31">
        <f>SUM(E5:E13)</f>
        <v>111476</v>
      </c>
      <c r="F14" s="65">
        <f>F5+D14-E14</f>
        <v>14948</v>
      </c>
      <c r="G14" s="31">
        <f>SUM(G5:G13)</f>
        <v>110000.28</v>
      </c>
      <c r="H14" s="31">
        <f>SUM(H5:H13)</f>
        <v>6177</v>
      </c>
      <c r="I14" s="31">
        <f>I5+G14-H14</f>
        <v>118806.82</v>
      </c>
      <c r="J14" s="31"/>
      <c r="K14" s="31"/>
      <c r="L14" s="31">
        <f t="shared" ref="L14" si="2">F14+I14</f>
        <v>133754.82</v>
      </c>
      <c r="M14" s="1"/>
    </row>
    <row r="15" spans="1:13" x14ac:dyDescent="0.3">
      <c r="A15" s="40"/>
      <c r="B15" s="41"/>
      <c r="C15" s="42"/>
      <c r="D15" s="43"/>
      <c r="E15" s="44"/>
      <c r="F15" s="44"/>
      <c r="G15" s="42"/>
      <c r="H15" s="43"/>
      <c r="I15" s="42"/>
      <c r="J15" s="42"/>
      <c r="K15" s="42"/>
      <c r="L15" s="45"/>
      <c r="M15" s="1"/>
    </row>
    <row r="16" spans="1:13" x14ac:dyDescent="0.3">
      <c r="A16" s="40"/>
      <c r="B16" s="41"/>
      <c r="C16" s="42"/>
      <c r="D16" s="43"/>
      <c r="E16" s="44"/>
      <c r="F16" s="44"/>
      <c r="G16" s="42"/>
      <c r="H16" s="43"/>
      <c r="I16" s="42"/>
      <c r="J16" s="42"/>
      <c r="K16" s="42"/>
      <c r="L16" s="45"/>
      <c r="M16" s="1"/>
    </row>
    <row r="17" spans="1:13" x14ac:dyDescent="0.3">
      <c r="A17" s="40"/>
      <c r="B17" s="41"/>
      <c r="C17" s="42"/>
      <c r="D17" s="43"/>
      <c r="E17" s="44"/>
      <c r="F17" s="44"/>
      <c r="G17" s="42"/>
      <c r="H17" s="43"/>
      <c r="I17" s="42"/>
      <c r="J17" s="42"/>
      <c r="K17" s="42"/>
      <c r="L17" s="45"/>
      <c r="M17" s="1"/>
    </row>
    <row r="18" spans="1:13" x14ac:dyDescent="0.3">
      <c r="A18" s="40"/>
      <c r="B18" s="41"/>
      <c r="C18" s="42"/>
      <c r="D18" s="43"/>
      <c r="E18" s="44"/>
      <c r="F18" s="44"/>
      <c r="G18" s="42"/>
      <c r="H18" s="43"/>
      <c r="I18" s="42"/>
      <c r="J18" s="42"/>
      <c r="K18" s="42"/>
      <c r="L18" s="45"/>
      <c r="M18" s="1"/>
    </row>
    <row r="19" spans="1:13" x14ac:dyDescent="0.3">
      <c r="A19" s="40"/>
      <c r="B19" s="41"/>
      <c r="C19" s="42"/>
      <c r="D19" s="43"/>
      <c r="E19" s="44"/>
      <c r="F19" s="44"/>
      <c r="G19" s="42"/>
      <c r="H19" s="43"/>
      <c r="I19" s="42"/>
      <c r="J19" s="42"/>
      <c r="K19" s="42"/>
      <c r="L19" s="45"/>
      <c r="M19" s="1"/>
    </row>
    <row r="20" spans="1:13" x14ac:dyDescent="0.3">
      <c r="A20" s="40"/>
      <c r="B20" s="41"/>
      <c r="C20" s="42"/>
      <c r="D20" s="43"/>
      <c r="E20" s="44"/>
      <c r="F20" s="44"/>
      <c r="G20" s="42"/>
      <c r="H20" s="43"/>
      <c r="I20" s="42"/>
      <c r="J20" s="42"/>
      <c r="K20" s="42"/>
      <c r="L20" s="45"/>
      <c r="M20" s="1"/>
    </row>
    <row r="21" spans="1:13" x14ac:dyDescent="0.3">
      <c r="A21" s="40"/>
      <c r="B21" s="41"/>
      <c r="C21" s="42"/>
      <c r="D21" s="43"/>
      <c r="E21" s="44"/>
      <c r="F21" s="44"/>
      <c r="G21" s="42"/>
      <c r="H21" s="43"/>
      <c r="I21" s="42"/>
      <c r="J21" s="42"/>
      <c r="K21" s="42"/>
      <c r="L21" s="45"/>
      <c r="M21" s="1"/>
    </row>
    <row r="22" spans="1:13" x14ac:dyDescent="0.3">
      <c r="A22" s="40"/>
      <c r="B22" s="41"/>
      <c r="C22" s="42"/>
      <c r="D22" s="43"/>
      <c r="E22" s="44"/>
      <c r="F22" s="44"/>
      <c r="G22" s="42"/>
      <c r="H22" s="43"/>
      <c r="I22" s="42"/>
      <c r="J22" s="42"/>
      <c r="K22" s="42"/>
      <c r="L22" s="45"/>
      <c r="M22" s="1"/>
    </row>
    <row r="23" spans="1:13" x14ac:dyDescent="0.3">
      <c r="A23" s="40"/>
      <c r="B23" s="41"/>
      <c r="C23" s="42"/>
      <c r="D23" s="43"/>
      <c r="E23" s="44"/>
      <c r="F23" s="44"/>
      <c r="G23" s="42"/>
      <c r="H23" s="43"/>
      <c r="I23" s="42"/>
      <c r="J23" s="42"/>
      <c r="K23" s="42"/>
      <c r="L23" s="45"/>
      <c r="M23" s="1"/>
    </row>
    <row r="24" spans="1:13" x14ac:dyDescent="0.3">
      <c r="A24" s="40"/>
      <c r="B24" s="41"/>
      <c r="C24" s="42"/>
      <c r="D24" s="43"/>
      <c r="E24" s="44"/>
      <c r="F24" s="44"/>
      <c r="G24" s="42"/>
      <c r="H24" s="43"/>
      <c r="I24" s="42"/>
      <c r="J24" s="42"/>
      <c r="K24" s="42"/>
      <c r="L24" s="45"/>
      <c r="M24" s="1"/>
    </row>
    <row r="25" spans="1:13" x14ac:dyDescent="0.3">
      <c r="A25" s="40"/>
      <c r="B25" s="41"/>
      <c r="C25" s="42"/>
      <c r="D25" s="43"/>
      <c r="E25" s="44"/>
      <c r="F25" s="44"/>
      <c r="G25" s="42"/>
      <c r="H25" s="43"/>
      <c r="I25" s="42"/>
      <c r="J25" s="42"/>
      <c r="K25" s="42"/>
      <c r="L25" s="45"/>
      <c r="M25" s="1"/>
    </row>
    <row r="26" spans="1:13" s="38" customFormat="1" x14ac:dyDescent="0.3">
      <c r="A26" s="46"/>
      <c r="B26" s="47"/>
      <c r="C26" s="48"/>
      <c r="D26" s="49"/>
      <c r="E26" s="50"/>
      <c r="F26" s="50"/>
      <c r="G26" s="48"/>
      <c r="H26" s="49"/>
      <c r="I26" s="49"/>
      <c r="J26" s="48"/>
      <c r="K26" s="48"/>
      <c r="L26" s="51"/>
      <c r="M26" s="37"/>
    </row>
    <row r="27" spans="1:13" x14ac:dyDescent="0.3">
      <c r="A27" s="40"/>
      <c r="B27" s="41"/>
      <c r="C27" s="42"/>
      <c r="D27" s="43"/>
      <c r="E27" s="44"/>
      <c r="F27" s="44"/>
      <c r="G27" s="42"/>
      <c r="H27" s="43"/>
      <c r="I27" s="42"/>
      <c r="J27" s="42"/>
      <c r="K27" s="42"/>
      <c r="L27" s="45"/>
      <c r="M27" s="1"/>
    </row>
    <row r="28" spans="1:13" x14ac:dyDescent="0.3">
      <c r="A28" s="40"/>
      <c r="B28" s="41"/>
      <c r="C28" s="42"/>
      <c r="D28" s="43"/>
      <c r="E28" s="44"/>
      <c r="F28" s="44"/>
      <c r="G28" s="42"/>
      <c r="H28" s="43"/>
      <c r="I28" s="42"/>
      <c r="J28" s="42"/>
      <c r="K28" s="42"/>
      <c r="L28" s="45"/>
      <c r="M28" s="1"/>
    </row>
    <row r="29" spans="1:13" x14ac:dyDescent="0.3">
      <c r="A29" s="42"/>
      <c r="B29" s="41"/>
      <c r="C29" s="42"/>
      <c r="D29" s="43"/>
      <c r="E29" s="44"/>
      <c r="F29" s="44"/>
      <c r="G29" s="42"/>
      <c r="H29" s="43"/>
      <c r="I29" s="42"/>
      <c r="J29" s="42"/>
      <c r="K29" s="42"/>
      <c r="L29" s="45"/>
      <c r="M29" s="1"/>
    </row>
    <row r="30" spans="1:13" x14ac:dyDescent="0.3">
      <c r="A30" s="42"/>
      <c r="B30" s="41"/>
      <c r="C30" s="42"/>
      <c r="D30" s="43"/>
      <c r="E30" s="44"/>
      <c r="F30" s="44"/>
      <c r="G30" s="42"/>
      <c r="H30" s="43"/>
      <c r="I30" s="42"/>
      <c r="J30" s="42"/>
      <c r="K30" s="42"/>
      <c r="L30" s="45"/>
      <c r="M30" s="1"/>
    </row>
    <row r="31" spans="1:13" x14ac:dyDescent="0.3">
      <c r="A31" s="42"/>
      <c r="B31" s="41"/>
      <c r="C31" s="42"/>
      <c r="D31" s="43"/>
      <c r="E31" s="44"/>
      <c r="F31" s="44"/>
      <c r="G31" s="42"/>
      <c r="H31" s="43"/>
      <c r="I31" s="42"/>
      <c r="J31" s="42"/>
      <c r="K31" s="42"/>
      <c r="L31" s="45"/>
      <c r="M31" s="1"/>
    </row>
    <row r="32" spans="1:13" x14ac:dyDescent="0.3">
      <c r="A32" s="42"/>
      <c r="B32" s="41"/>
      <c r="C32" s="42"/>
      <c r="D32" s="43"/>
      <c r="E32" s="44"/>
      <c r="F32" s="44"/>
      <c r="G32" s="42"/>
      <c r="H32" s="43"/>
      <c r="I32" s="42"/>
      <c r="J32" s="42"/>
      <c r="K32" s="42"/>
      <c r="L32" s="45"/>
      <c r="M32" s="1"/>
    </row>
    <row r="33" spans="1:13" x14ac:dyDescent="0.3">
      <c r="A33" s="42"/>
      <c r="B33" s="41"/>
      <c r="C33" s="42"/>
      <c r="D33" s="43"/>
      <c r="E33" s="44"/>
      <c r="F33" s="44"/>
      <c r="G33" s="42"/>
      <c r="H33" s="43"/>
      <c r="I33" s="42"/>
      <c r="J33" s="42"/>
      <c r="K33" s="42"/>
      <c r="L33" s="45"/>
      <c r="M33" s="1"/>
    </row>
    <row r="34" spans="1:13" x14ac:dyDescent="0.3">
      <c r="A34" s="42"/>
      <c r="B34" s="41"/>
      <c r="C34" s="42"/>
      <c r="D34" s="43"/>
      <c r="E34" s="44"/>
      <c r="F34" s="44"/>
      <c r="G34" s="42"/>
      <c r="H34" s="43"/>
      <c r="I34" s="42"/>
      <c r="J34" s="42"/>
      <c r="K34" s="42"/>
      <c r="L34" s="45"/>
      <c r="M34" s="1"/>
    </row>
    <row r="35" spans="1:13" x14ac:dyDescent="0.3">
      <c r="A35" s="42"/>
      <c r="B35" s="41"/>
      <c r="C35" s="42"/>
      <c r="D35" s="43"/>
      <c r="E35" s="44"/>
      <c r="F35" s="44"/>
      <c r="G35" s="42"/>
      <c r="H35" s="43"/>
      <c r="I35" s="42"/>
      <c r="J35" s="42"/>
      <c r="K35" s="42"/>
      <c r="L35" s="45"/>
      <c r="M35" s="1"/>
    </row>
    <row r="36" spans="1:13" x14ac:dyDescent="0.3">
      <c r="A36" s="42"/>
      <c r="B36" s="41"/>
      <c r="C36" s="42"/>
      <c r="D36" s="43"/>
      <c r="E36" s="44"/>
      <c r="F36" s="44"/>
      <c r="G36" s="42"/>
      <c r="H36" s="43"/>
      <c r="I36" s="42"/>
      <c r="J36" s="42"/>
      <c r="K36" s="42"/>
      <c r="L36" s="45"/>
      <c r="M36" s="1"/>
    </row>
    <row r="37" spans="1:13" x14ac:dyDescent="0.3">
      <c r="A37" s="42"/>
      <c r="B37" s="41"/>
      <c r="C37" s="42"/>
      <c r="D37" s="43"/>
      <c r="E37" s="44"/>
      <c r="F37" s="44"/>
      <c r="G37" s="42"/>
      <c r="H37" s="43"/>
      <c r="I37" s="42"/>
      <c r="J37" s="42"/>
      <c r="K37" s="42"/>
      <c r="L37" s="45"/>
      <c r="M37" s="1"/>
    </row>
    <row r="38" spans="1:13" x14ac:dyDescent="0.3">
      <c r="A38" s="42"/>
      <c r="B38" s="41"/>
      <c r="C38" s="42"/>
      <c r="D38" s="43"/>
      <c r="E38" s="44"/>
      <c r="F38" s="44"/>
      <c r="G38" s="42"/>
      <c r="H38" s="43"/>
      <c r="I38" s="42"/>
      <c r="J38" s="42"/>
      <c r="K38" s="42"/>
      <c r="L38" s="45"/>
      <c r="M38" s="1"/>
    </row>
    <row r="39" spans="1:13" x14ac:dyDescent="0.3">
      <c r="A39" s="42"/>
      <c r="B39" s="41"/>
      <c r="C39" s="42"/>
      <c r="D39" s="43"/>
      <c r="E39" s="44"/>
      <c r="F39" s="44"/>
      <c r="G39" s="42"/>
      <c r="H39" s="43"/>
      <c r="I39" s="42"/>
      <c r="J39" s="42"/>
      <c r="K39" s="42"/>
      <c r="L39" s="45"/>
      <c r="M39" s="1"/>
    </row>
    <row r="40" spans="1:13" x14ac:dyDescent="0.3">
      <c r="A40" s="42"/>
      <c r="B40" s="41"/>
      <c r="C40" s="42"/>
      <c r="D40" s="43"/>
      <c r="E40" s="44"/>
      <c r="F40" s="44"/>
      <c r="G40" s="42"/>
      <c r="H40" s="43"/>
      <c r="I40" s="42"/>
      <c r="J40" s="42"/>
      <c r="K40" s="42"/>
      <c r="L40" s="45"/>
      <c r="M40" s="1"/>
    </row>
    <row r="41" spans="1:13" x14ac:dyDescent="0.3">
      <c r="A41" s="42"/>
      <c r="B41" s="41"/>
      <c r="C41" s="42"/>
      <c r="D41" s="43"/>
      <c r="E41" s="44"/>
      <c r="F41" s="44"/>
      <c r="G41" s="42"/>
      <c r="H41" s="43"/>
      <c r="I41" s="42"/>
      <c r="J41" s="42"/>
      <c r="K41" s="42"/>
      <c r="L41" s="45"/>
      <c r="M41" s="1"/>
    </row>
    <row r="42" spans="1:13" x14ac:dyDescent="0.3">
      <c r="A42" s="42"/>
      <c r="B42" s="41"/>
      <c r="C42" s="42"/>
      <c r="D42" s="43"/>
      <c r="E42" s="44"/>
      <c r="F42" s="44"/>
      <c r="G42" s="42"/>
      <c r="H42" s="43"/>
      <c r="I42" s="42"/>
      <c r="J42" s="42"/>
      <c r="K42" s="42"/>
      <c r="L42" s="45"/>
      <c r="M42" s="1"/>
    </row>
    <row r="43" spans="1:13" x14ac:dyDescent="0.3">
      <c r="A43" s="42"/>
      <c r="B43" s="41"/>
      <c r="C43" s="42"/>
      <c r="D43" s="43"/>
      <c r="E43" s="44"/>
      <c r="F43" s="44"/>
      <c r="G43" s="42"/>
      <c r="H43" s="43"/>
      <c r="I43" s="42"/>
      <c r="J43" s="42"/>
      <c r="K43" s="42"/>
      <c r="L43" s="45"/>
      <c r="M43" s="1"/>
    </row>
    <row r="44" spans="1:13" x14ac:dyDescent="0.3">
      <c r="A44" s="42"/>
      <c r="B44" s="41"/>
      <c r="C44" s="42"/>
      <c r="D44" s="43"/>
      <c r="E44" s="44"/>
      <c r="F44" s="44"/>
      <c r="G44" s="42"/>
      <c r="H44" s="43"/>
      <c r="I44" s="42"/>
      <c r="J44" s="42"/>
      <c r="K44" s="42"/>
      <c r="L44" s="45"/>
      <c r="M44" s="1"/>
    </row>
    <row r="45" spans="1:13" x14ac:dyDescent="0.3">
      <c r="A45" s="42"/>
      <c r="B45" s="41"/>
      <c r="C45" s="42"/>
      <c r="D45" s="43"/>
      <c r="E45" s="44"/>
      <c r="F45" s="44"/>
      <c r="G45" s="42"/>
      <c r="H45" s="43"/>
      <c r="I45" s="42"/>
      <c r="J45" s="42"/>
      <c r="K45" s="42"/>
      <c r="L45" s="45"/>
      <c r="M45" s="1"/>
    </row>
    <row r="46" spans="1:13" x14ac:dyDescent="0.3">
      <c r="A46" s="42"/>
      <c r="B46" s="41"/>
      <c r="C46" s="42"/>
      <c r="D46" s="43"/>
      <c r="E46" s="44"/>
      <c r="F46" s="44"/>
      <c r="G46" s="42"/>
      <c r="H46" s="43"/>
      <c r="I46" s="42"/>
      <c r="J46" s="42"/>
      <c r="K46" s="42"/>
      <c r="L46" s="45"/>
      <c r="M46" s="1"/>
    </row>
    <row r="47" spans="1:13" x14ac:dyDescent="0.3">
      <c r="A47" s="42"/>
      <c r="B47" s="41"/>
      <c r="C47" s="42"/>
      <c r="D47" s="43"/>
      <c r="E47" s="44"/>
      <c r="F47" s="44"/>
      <c r="G47" s="42"/>
      <c r="H47" s="43"/>
      <c r="I47" s="42"/>
      <c r="J47" s="42"/>
      <c r="K47" s="42"/>
      <c r="L47" s="45"/>
      <c r="M47" s="1"/>
    </row>
    <row r="48" spans="1:13" x14ac:dyDescent="0.3">
      <c r="A48" s="42"/>
      <c r="B48" s="41"/>
      <c r="C48" s="42"/>
      <c r="D48" s="43"/>
      <c r="E48" s="44"/>
      <c r="F48" s="44"/>
      <c r="G48" s="42"/>
      <c r="H48" s="43"/>
      <c r="I48" s="42"/>
      <c r="J48" s="42"/>
      <c r="K48" s="42"/>
      <c r="L48" s="45"/>
      <c r="M48" s="1"/>
    </row>
    <row r="49" spans="1:13" x14ac:dyDescent="0.3">
      <c r="A49" s="42"/>
      <c r="B49" s="41"/>
      <c r="C49" s="42"/>
      <c r="D49" s="43"/>
      <c r="E49" s="44"/>
      <c r="F49" s="44"/>
      <c r="G49" s="42"/>
      <c r="H49" s="43"/>
      <c r="I49" s="42"/>
      <c r="J49" s="42"/>
      <c r="K49" s="42"/>
      <c r="L49" s="45"/>
      <c r="M49" s="1"/>
    </row>
    <row r="50" spans="1:13" x14ac:dyDescent="0.3">
      <c r="A50" s="42"/>
      <c r="B50" s="41"/>
      <c r="C50" s="42"/>
      <c r="D50" s="43"/>
      <c r="E50" s="44"/>
      <c r="F50" s="44"/>
      <c r="G50" s="42"/>
      <c r="H50" s="43"/>
      <c r="I50" s="42"/>
      <c r="J50" s="42"/>
      <c r="K50" s="42"/>
      <c r="L50" s="45"/>
      <c r="M50" s="1"/>
    </row>
    <row r="51" spans="1:13" x14ac:dyDescent="0.3">
      <c r="A51" s="42"/>
      <c r="B51" s="41"/>
      <c r="C51" s="42"/>
      <c r="D51" s="43"/>
      <c r="E51" s="44"/>
      <c r="F51" s="44"/>
      <c r="G51" s="42"/>
      <c r="H51" s="43"/>
      <c r="I51" s="42"/>
      <c r="J51" s="42"/>
      <c r="K51" s="42"/>
      <c r="L51" s="45"/>
      <c r="M51" s="1"/>
    </row>
    <row r="52" spans="1:13" x14ac:dyDescent="0.3">
      <c r="A52" s="42"/>
      <c r="B52" s="41"/>
      <c r="C52" s="42"/>
      <c r="D52" s="43"/>
      <c r="E52" s="44"/>
      <c r="F52" s="44"/>
      <c r="G52" s="42"/>
      <c r="H52" s="43"/>
      <c r="I52" s="42"/>
      <c r="J52" s="42"/>
      <c r="K52" s="42"/>
      <c r="L52" s="45"/>
      <c r="M52" s="1"/>
    </row>
    <row r="53" spans="1:13" x14ac:dyDescent="0.3">
      <c r="A53" s="42"/>
      <c r="B53" s="41"/>
      <c r="C53" s="42"/>
      <c r="D53" s="43"/>
      <c r="E53" s="44"/>
      <c r="F53" s="44"/>
      <c r="G53" s="42"/>
      <c r="H53" s="43"/>
      <c r="I53" s="42"/>
      <c r="J53" s="42"/>
      <c r="K53" s="42"/>
      <c r="L53" s="45"/>
      <c r="M53" s="1"/>
    </row>
    <row r="54" spans="1:13" x14ac:dyDescent="0.3">
      <c r="A54" s="42"/>
      <c r="B54" s="41"/>
      <c r="C54" s="42"/>
      <c r="D54" s="43"/>
      <c r="E54" s="44"/>
      <c r="F54" s="44"/>
      <c r="G54" s="42"/>
      <c r="H54" s="43"/>
      <c r="I54" s="42"/>
      <c r="J54" s="42"/>
      <c r="K54" s="42"/>
      <c r="L54" s="45"/>
      <c r="M54" s="1"/>
    </row>
    <row r="55" spans="1:13" x14ac:dyDescent="0.3">
      <c r="A55" s="42"/>
      <c r="B55" s="41"/>
      <c r="C55" s="42"/>
      <c r="D55" s="43"/>
      <c r="E55" s="44"/>
      <c r="F55" s="44"/>
      <c r="G55" s="42"/>
      <c r="H55" s="43"/>
      <c r="I55" s="42"/>
      <c r="J55" s="42"/>
      <c r="K55" s="42"/>
      <c r="L55" s="45"/>
      <c r="M55" s="1"/>
    </row>
    <row r="56" spans="1:13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1"/>
    </row>
    <row r="57" spans="1:13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"/>
    </row>
    <row r="58" spans="1:13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"/>
    </row>
    <row r="59" spans="1:13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"/>
    </row>
    <row r="60" spans="1:13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"/>
    </row>
    <row r="61" spans="1:13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1"/>
    </row>
    <row r="62" spans="1:13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1"/>
    </row>
    <row r="63" spans="1:13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1"/>
    </row>
    <row r="64" spans="1:13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"/>
    </row>
    <row r="65" spans="1:13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1"/>
    </row>
    <row r="66" spans="1:13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1"/>
    </row>
    <row r="67" spans="1:13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"/>
    </row>
    <row r="68" spans="1:13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1"/>
    </row>
    <row r="69" spans="1:13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1"/>
    </row>
    <row r="70" spans="1:13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1"/>
    </row>
    <row r="71" spans="1:13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"/>
    </row>
    <row r="72" spans="1:13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"/>
    </row>
    <row r="73" spans="1:13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1"/>
    </row>
    <row r="74" spans="1:13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"/>
    </row>
    <row r="75" spans="1:13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1"/>
    </row>
    <row r="76" spans="1:13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"/>
    </row>
    <row r="77" spans="1:13" x14ac:dyDescent="0.3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1"/>
    </row>
    <row r="78" spans="1:13" x14ac:dyDescent="0.3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"/>
    </row>
    <row r="79" spans="1:13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"/>
    </row>
    <row r="80" spans="1:13" x14ac:dyDescent="0.3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1"/>
    </row>
    <row r="81" spans="1:13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"/>
    </row>
    <row r="82" spans="1:13" x14ac:dyDescent="0.3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1"/>
    </row>
    <row r="83" spans="1: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</sheetData>
  <mergeCells count="8">
    <mergeCell ref="A1:K2"/>
    <mergeCell ref="L3:L4"/>
    <mergeCell ref="D3:F3"/>
    <mergeCell ref="G3:I3"/>
    <mergeCell ref="J3:K3"/>
    <mergeCell ref="C3:C4"/>
    <mergeCell ref="B3:B4"/>
    <mergeCell ref="A3:A4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3"/>
  <sheetViews>
    <sheetView topLeftCell="C1" workbookViewId="0">
      <selection activeCell="K10" sqref="K10"/>
    </sheetView>
  </sheetViews>
  <sheetFormatPr defaultRowHeight="14.4" x14ac:dyDescent="0.3"/>
  <cols>
    <col min="3" max="3" width="12.6640625" customWidth="1"/>
    <col min="4" max="4" width="9.6640625" customWidth="1"/>
    <col min="5" max="5" width="36.6640625" customWidth="1"/>
    <col min="6" max="14" width="12.6640625" customWidth="1"/>
  </cols>
  <sheetData>
    <row r="1" spans="3:14" x14ac:dyDescent="0.3">
      <c r="C1" s="161" t="s">
        <v>32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3:14" ht="15" thickBot="1" x14ac:dyDescent="0.35"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3:14" x14ac:dyDescent="0.3">
      <c r="C3" s="173" t="s">
        <v>0</v>
      </c>
      <c r="D3" s="171" t="s">
        <v>4</v>
      </c>
      <c r="E3" s="169" t="s">
        <v>5</v>
      </c>
      <c r="F3" s="165" t="s">
        <v>7</v>
      </c>
      <c r="G3" s="166"/>
      <c r="H3" s="167"/>
      <c r="I3" s="165" t="s">
        <v>8</v>
      </c>
      <c r="J3" s="166"/>
      <c r="K3" s="168"/>
      <c r="L3" s="165" t="s">
        <v>9</v>
      </c>
      <c r="M3" s="167"/>
      <c r="N3" s="163" t="s">
        <v>10</v>
      </c>
    </row>
    <row r="4" spans="3:14" ht="15" thickBot="1" x14ac:dyDescent="0.35">
      <c r="C4" s="174"/>
      <c r="D4" s="172"/>
      <c r="E4" s="170"/>
      <c r="F4" s="2" t="s">
        <v>1</v>
      </c>
      <c r="G4" s="3" t="s">
        <v>2</v>
      </c>
      <c r="H4" s="73" t="s">
        <v>3</v>
      </c>
      <c r="I4" s="5" t="s">
        <v>6</v>
      </c>
      <c r="J4" s="6" t="s">
        <v>2</v>
      </c>
      <c r="K4" s="96" t="s">
        <v>3</v>
      </c>
      <c r="L4" s="2" t="s">
        <v>1</v>
      </c>
      <c r="M4" s="7" t="s">
        <v>2</v>
      </c>
      <c r="N4" s="164"/>
    </row>
    <row r="5" spans="3:14" x14ac:dyDescent="0.3">
      <c r="C5" s="8">
        <v>43374</v>
      </c>
      <c r="D5" s="18"/>
      <c r="E5" s="9" t="s">
        <v>87</v>
      </c>
      <c r="F5" s="114"/>
      <c r="G5" s="113"/>
      <c r="H5" s="112">
        <f>'Září 2018'!F9</f>
        <v>0</v>
      </c>
      <c r="I5" s="115"/>
      <c r="J5" s="113"/>
      <c r="K5" s="112">
        <f>'Září 2018'!I9</f>
        <v>59146.34</v>
      </c>
      <c r="L5" s="115"/>
      <c r="M5" s="116"/>
      <c r="N5" s="115">
        <f>'Září 2018'!L9</f>
        <v>59146.34</v>
      </c>
    </row>
    <row r="6" spans="3:14" x14ac:dyDescent="0.3">
      <c r="C6" s="8">
        <v>43378</v>
      </c>
      <c r="D6" s="18" t="s">
        <v>85</v>
      </c>
      <c r="E6" s="9" t="s">
        <v>88</v>
      </c>
      <c r="F6" s="114">
        <v>8520</v>
      </c>
      <c r="G6" s="113"/>
      <c r="H6" s="117">
        <f>H5+F6-G6</f>
        <v>8520</v>
      </c>
      <c r="I6" s="115"/>
      <c r="J6" s="113"/>
      <c r="K6" s="117">
        <f>K5+I6-J6</f>
        <v>59146.34</v>
      </c>
      <c r="L6" s="115"/>
      <c r="M6" s="116"/>
      <c r="N6" s="118">
        <f>H6+K6</f>
        <v>67666.34</v>
      </c>
    </row>
    <row r="7" spans="3:14" x14ac:dyDescent="0.3">
      <c r="C7" s="8">
        <v>43383</v>
      </c>
      <c r="D7" s="18" t="s">
        <v>20</v>
      </c>
      <c r="E7" s="9" t="s">
        <v>102</v>
      </c>
      <c r="F7" s="114"/>
      <c r="G7" s="113">
        <v>4321</v>
      </c>
      <c r="H7" s="117">
        <f>H6+F7-G7</f>
        <v>4199</v>
      </c>
      <c r="I7" s="115"/>
      <c r="J7" s="113"/>
      <c r="K7" s="117">
        <f>K6+I7-J7</f>
        <v>59146.34</v>
      </c>
      <c r="L7" s="119"/>
      <c r="M7" s="116"/>
      <c r="N7" s="118">
        <f>H7+K7</f>
        <v>63345.34</v>
      </c>
    </row>
    <row r="8" spans="3:14" x14ac:dyDescent="0.3">
      <c r="C8" s="8">
        <v>43383</v>
      </c>
      <c r="D8" s="18" t="s">
        <v>22</v>
      </c>
      <c r="E8" s="9" t="s">
        <v>103</v>
      </c>
      <c r="F8" s="114"/>
      <c r="G8" s="113">
        <v>2094</v>
      </c>
      <c r="H8" s="117">
        <f>H7+F8-G8</f>
        <v>2105</v>
      </c>
      <c r="I8" s="115"/>
      <c r="J8" s="113"/>
      <c r="K8" s="117">
        <f>K7+I8-J8</f>
        <v>59146.34</v>
      </c>
      <c r="L8" s="119"/>
      <c r="M8" s="116"/>
      <c r="N8" s="118">
        <f>K8+H8</f>
        <v>61251.34</v>
      </c>
    </row>
    <row r="9" spans="3:14" x14ac:dyDescent="0.3">
      <c r="C9" s="8">
        <v>43404</v>
      </c>
      <c r="D9" s="18" t="s">
        <v>86</v>
      </c>
      <c r="E9" s="9" t="s">
        <v>15</v>
      </c>
      <c r="F9" s="114"/>
      <c r="G9" s="113"/>
      <c r="H9" s="117">
        <f>H8+F9-G9</f>
        <v>2105</v>
      </c>
      <c r="I9" s="115">
        <v>0.41</v>
      </c>
      <c r="J9" s="113"/>
      <c r="K9" s="117">
        <f>K8+I9-J9</f>
        <v>59146.75</v>
      </c>
      <c r="L9" s="119"/>
      <c r="M9" s="116"/>
      <c r="N9" s="118">
        <f t="shared" ref="N9:N10" si="0">H9+K9</f>
        <v>61251.75</v>
      </c>
    </row>
    <row r="10" spans="3:14" x14ac:dyDescent="0.3">
      <c r="C10" s="8">
        <v>43374</v>
      </c>
      <c r="D10" s="26"/>
      <c r="E10" s="27" t="s">
        <v>14</v>
      </c>
      <c r="F10" s="120">
        <f>SUM(F5:F9)</f>
        <v>8520</v>
      </c>
      <c r="G10" s="121">
        <f>SUM(G5:G9)</f>
        <v>6415</v>
      </c>
      <c r="H10" s="117">
        <f>H5+F10-G10</f>
        <v>2105</v>
      </c>
      <c r="I10" s="111">
        <v>0.41</v>
      </c>
      <c r="J10" s="121">
        <f>SUM(J5:J9)</f>
        <v>0</v>
      </c>
      <c r="K10" s="117">
        <f>K5+I10-J10</f>
        <v>59146.75</v>
      </c>
      <c r="L10" s="111">
        <f>SUM(L5:L6)</f>
        <v>0</v>
      </c>
      <c r="M10" s="122">
        <f>SUM(M5:M6)</f>
        <v>0</v>
      </c>
      <c r="N10" s="118">
        <f t="shared" si="0"/>
        <v>61251.75</v>
      </c>
    </row>
    <row r="13" spans="3:14" x14ac:dyDescent="0.3">
      <c r="K13" s="90"/>
    </row>
  </sheetData>
  <mergeCells count="8">
    <mergeCell ref="N3:N4"/>
    <mergeCell ref="C1:M2"/>
    <mergeCell ref="C3:C4"/>
    <mergeCell ref="D3:D4"/>
    <mergeCell ref="E3:E4"/>
    <mergeCell ref="F3:H3"/>
    <mergeCell ref="I3:K3"/>
    <mergeCell ref="L3:M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0"/>
  <sheetViews>
    <sheetView workbookViewId="0">
      <selection activeCell="C9" sqref="C9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30" x14ac:dyDescent="0.3">
      <c r="A1" s="161" t="s">
        <v>31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30" ht="15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30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</row>
    <row r="4" spans="1:130" ht="15" thickBot="1" x14ac:dyDescent="0.35">
      <c r="A4" s="174"/>
      <c r="B4" s="172"/>
      <c r="C4" s="170"/>
      <c r="D4" s="2" t="s">
        <v>1</v>
      </c>
      <c r="E4" s="3" t="s">
        <v>2</v>
      </c>
      <c r="F4" s="73" t="s">
        <v>3</v>
      </c>
      <c r="G4" s="59" t="s">
        <v>6</v>
      </c>
      <c r="H4" s="6" t="s">
        <v>2</v>
      </c>
      <c r="I4" s="96" t="s">
        <v>3</v>
      </c>
      <c r="J4" s="2" t="s">
        <v>1</v>
      </c>
      <c r="K4" s="7" t="s">
        <v>2</v>
      </c>
      <c r="L4" s="177"/>
    </row>
    <row r="5" spans="1:130" x14ac:dyDescent="0.3">
      <c r="A5" s="8">
        <v>43405</v>
      </c>
      <c r="B5" s="18"/>
      <c r="C5" s="9" t="s">
        <v>89</v>
      </c>
      <c r="D5" s="34"/>
      <c r="E5" s="20"/>
      <c r="F5" s="21">
        <f>'Říjen 2018'!H10</f>
        <v>2105</v>
      </c>
      <c r="G5" s="21"/>
      <c r="H5" s="20"/>
      <c r="I5" s="21">
        <f>'Říjen 2018'!K10</f>
        <v>59146.75</v>
      </c>
      <c r="J5" s="66"/>
      <c r="K5" s="62"/>
      <c r="L5" s="21">
        <f>'Říjen 2018'!N10</f>
        <v>61251.75</v>
      </c>
    </row>
    <row r="6" spans="1:130" s="160" customFormat="1" x14ac:dyDescent="0.3">
      <c r="A6" s="152">
        <v>43424</v>
      </c>
      <c r="B6" s="153" t="s">
        <v>91</v>
      </c>
      <c r="C6" s="154" t="s">
        <v>92</v>
      </c>
      <c r="D6" s="155"/>
      <c r="E6" s="156"/>
      <c r="F6" s="157">
        <f>F5+D6-E6</f>
        <v>2105</v>
      </c>
      <c r="G6" s="157"/>
      <c r="H6" s="156">
        <v>1750</v>
      </c>
      <c r="I6" s="157">
        <f>I5+G6-H6</f>
        <v>57396.75</v>
      </c>
      <c r="J6" s="158"/>
      <c r="K6" s="159"/>
      <c r="L6" s="157">
        <f>L5+J6-K6</f>
        <v>61251.75</v>
      </c>
    </row>
    <row r="7" spans="1:130" x14ac:dyDescent="0.3">
      <c r="A7" s="8">
        <v>43428</v>
      </c>
      <c r="B7" s="18" t="s">
        <v>91</v>
      </c>
      <c r="C7" s="9" t="s">
        <v>18</v>
      </c>
      <c r="D7" s="34"/>
      <c r="E7" s="20"/>
      <c r="F7" s="21">
        <f>F6+D7-E7</f>
        <v>2105</v>
      </c>
      <c r="G7" s="21"/>
      <c r="H7" s="20">
        <v>2</v>
      </c>
      <c r="I7" s="21">
        <f>I6+G7-H7</f>
        <v>57394.75</v>
      </c>
      <c r="J7" s="66"/>
      <c r="K7" s="62"/>
      <c r="L7" s="21">
        <f>F7+I7</f>
        <v>59499.75</v>
      </c>
    </row>
    <row r="8" spans="1:130" s="137" customFormat="1" x14ac:dyDescent="0.3">
      <c r="A8" s="138">
        <v>43432</v>
      </c>
      <c r="B8" s="139" t="s">
        <v>91</v>
      </c>
      <c r="C8" s="140" t="s">
        <v>93</v>
      </c>
      <c r="D8" s="141"/>
      <c r="E8" s="145"/>
      <c r="F8" s="178">
        <f>F7+D8-E8</f>
        <v>2105</v>
      </c>
      <c r="G8" s="178">
        <v>17244</v>
      </c>
      <c r="H8" s="145"/>
      <c r="I8" s="178">
        <f>I7+G8-H8</f>
        <v>74638.75</v>
      </c>
      <c r="J8" s="179"/>
      <c r="K8" s="146"/>
      <c r="L8" s="178">
        <f>F8+I8</f>
        <v>76743.75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</row>
    <row r="9" spans="1:130" x14ac:dyDescent="0.3">
      <c r="A9" s="8">
        <v>43405</v>
      </c>
      <c r="B9" s="18"/>
      <c r="C9" s="9" t="s">
        <v>15</v>
      </c>
      <c r="D9" s="34"/>
      <c r="E9" s="20"/>
      <c r="F9" s="21">
        <f>F7+D9-E9</f>
        <v>2105</v>
      </c>
      <c r="G9" s="21">
        <v>0.4</v>
      </c>
      <c r="H9" s="20"/>
      <c r="I9" s="21">
        <f>I8+G9-H9</f>
        <v>74639.149999999994</v>
      </c>
      <c r="J9" s="66"/>
      <c r="K9" s="62"/>
      <c r="L9" s="95">
        <f t="shared" ref="L9:L10" si="0">F9+I9</f>
        <v>76744.149999999994</v>
      </c>
    </row>
    <row r="10" spans="1:130" x14ac:dyDescent="0.3">
      <c r="A10" s="8">
        <v>43405</v>
      </c>
      <c r="B10" s="26"/>
      <c r="C10" s="27" t="s">
        <v>14</v>
      </c>
      <c r="D10" s="36">
        <v>0</v>
      </c>
      <c r="E10" s="31">
        <f>SUM(E5:E9)</f>
        <v>0</v>
      </c>
      <c r="F10" s="21">
        <f>F5+D10-E10</f>
        <v>2105</v>
      </c>
      <c r="G10" s="97">
        <f>SUM(G5:G9)</f>
        <v>17244.400000000001</v>
      </c>
      <c r="H10" s="31">
        <f>SUM(H5:H9)</f>
        <v>1752</v>
      </c>
      <c r="I10" s="21">
        <f>I5+G10-H10</f>
        <v>74639.149999999994</v>
      </c>
      <c r="J10" s="97">
        <f>SUM(J5:J9)</f>
        <v>0</v>
      </c>
      <c r="K10" s="98">
        <f>SUM(K5:K9)</f>
        <v>0</v>
      </c>
      <c r="L10" s="95">
        <f t="shared" si="0"/>
        <v>76744.149999999994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K23" sqref="K23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61" t="s">
        <v>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15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</row>
    <row r="4" spans="1:12" ht="15" thickBot="1" x14ac:dyDescent="0.35">
      <c r="A4" s="174"/>
      <c r="B4" s="172"/>
      <c r="C4" s="170"/>
      <c r="D4" s="2" t="s">
        <v>1</v>
      </c>
      <c r="E4" s="3" t="s">
        <v>2</v>
      </c>
      <c r="F4" s="73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77"/>
    </row>
    <row r="5" spans="1:12" x14ac:dyDescent="0.3">
      <c r="A5" s="8">
        <v>43435</v>
      </c>
      <c r="B5" s="18"/>
      <c r="C5" s="9" t="s">
        <v>94</v>
      </c>
      <c r="D5" s="34"/>
      <c r="E5" s="20"/>
      <c r="F5" s="21">
        <f>'Listopad 2018'!F10</f>
        <v>2105</v>
      </c>
      <c r="G5" s="66"/>
      <c r="H5" s="20"/>
      <c r="I5" s="62">
        <f>'Listopad 2018'!I10</f>
        <v>74639.149999999994</v>
      </c>
      <c r="J5" s="34"/>
      <c r="K5" s="62"/>
      <c r="L5" s="21">
        <f>'Listopad 2018'!L10</f>
        <v>76744.149999999994</v>
      </c>
    </row>
    <row r="6" spans="1:12" x14ac:dyDescent="0.3">
      <c r="A6" s="8">
        <v>43435</v>
      </c>
      <c r="B6" s="18" t="s">
        <v>101</v>
      </c>
      <c r="C6" s="9" t="s">
        <v>24</v>
      </c>
      <c r="D6" s="34">
        <v>35057</v>
      </c>
      <c r="E6" s="20"/>
      <c r="F6" s="21">
        <f t="shared" ref="F6:F11" si="0">F5+D6-E6</f>
        <v>37162</v>
      </c>
      <c r="G6" s="66"/>
      <c r="H6" s="20"/>
      <c r="I6" s="62">
        <f>I5+G6-H6</f>
        <v>74639.149999999994</v>
      </c>
      <c r="J6" s="34"/>
      <c r="K6" s="62"/>
      <c r="L6" s="21">
        <f t="shared" ref="L6:L11" si="1">F6+I6</f>
        <v>111801.15</v>
      </c>
    </row>
    <row r="7" spans="1:12" x14ac:dyDescent="0.3">
      <c r="A7" s="8">
        <v>43435</v>
      </c>
      <c r="B7" s="18" t="s">
        <v>22</v>
      </c>
      <c r="C7" s="9" t="s">
        <v>105</v>
      </c>
      <c r="D7" s="34"/>
      <c r="E7" s="20">
        <v>4374</v>
      </c>
      <c r="F7" s="21">
        <f t="shared" si="0"/>
        <v>32788</v>
      </c>
      <c r="G7" s="66"/>
      <c r="H7" s="20"/>
      <c r="I7" s="62">
        <f>I6+G7-H7</f>
        <v>74639.149999999994</v>
      </c>
      <c r="J7" s="34"/>
      <c r="K7" s="62"/>
      <c r="L7" s="21">
        <f t="shared" si="1"/>
        <v>107427.15</v>
      </c>
    </row>
    <row r="8" spans="1:12" x14ac:dyDescent="0.3">
      <c r="A8" s="8">
        <v>43800</v>
      </c>
      <c r="B8" s="18" t="s">
        <v>106</v>
      </c>
      <c r="C8" s="9" t="s">
        <v>90</v>
      </c>
      <c r="D8" s="34"/>
      <c r="E8" s="20">
        <v>2712</v>
      </c>
      <c r="F8" s="21">
        <f t="shared" si="0"/>
        <v>30076</v>
      </c>
      <c r="G8" s="66"/>
      <c r="H8" s="20"/>
      <c r="I8" s="62">
        <f>I7+G8-H8</f>
        <v>74639.149999999994</v>
      </c>
      <c r="J8" s="34"/>
      <c r="K8" s="62"/>
      <c r="L8" s="21">
        <f t="shared" si="1"/>
        <v>104715.15</v>
      </c>
    </row>
    <row r="9" spans="1:12" x14ac:dyDescent="0.3">
      <c r="A9" s="8">
        <v>43438</v>
      </c>
      <c r="B9" s="18" t="s">
        <v>109</v>
      </c>
      <c r="C9" s="9" t="s">
        <v>110</v>
      </c>
      <c r="D9" s="34"/>
      <c r="E9" s="20">
        <v>1598</v>
      </c>
      <c r="F9" s="21">
        <f t="shared" si="0"/>
        <v>28478</v>
      </c>
      <c r="G9" s="66"/>
      <c r="H9" s="20"/>
      <c r="I9" s="62">
        <f>I8+G9-H9</f>
        <v>74639.149999999994</v>
      </c>
      <c r="J9" s="34"/>
      <c r="K9" s="62"/>
      <c r="L9" s="21">
        <f t="shared" si="1"/>
        <v>103117.15</v>
      </c>
    </row>
    <row r="10" spans="1:12" x14ac:dyDescent="0.3">
      <c r="A10" s="8">
        <v>43804</v>
      </c>
      <c r="B10" s="18" t="s">
        <v>108</v>
      </c>
      <c r="C10" s="9" t="s">
        <v>107</v>
      </c>
      <c r="D10" s="34"/>
      <c r="E10" s="20">
        <v>3388</v>
      </c>
      <c r="F10" s="21">
        <f t="shared" si="0"/>
        <v>25090</v>
      </c>
      <c r="G10" s="66"/>
      <c r="H10" s="20"/>
      <c r="I10" s="62">
        <f>I8+G10-H10</f>
        <v>74639.149999999994</v>
      </c>
      <c r="J10" s="34"/>
      <c r="K10" s="62"/>
      <c r="L10" s="21">
        <f t="shared" si="1"/>
        <v>99729.15</v>
      </c>
    </row>
    <row r="11" spans="1:12" x14ac:dyDescent="0.3">
      <c r="A11" s="8">
        <v>43439</v>
      </c>
      <c r="B11" s="18" t="s">
        <v>95</v>
      </c>
      <c r="C11" s="9" t="s">
        <v>96</v>
      </c>
      <c r="D11" s="34"/>
      <c r="E11" s="20"/>
      <c r="F11" s="95">
        <f t="shared" si="0"/>
        <v>25090</v>
      </c>
      <c r="G11" s="66"/>
      <c r="H11" s="20">
        <v>10183</v>
      </c>
      <c r="I11" s="62">
        <f>I7+G11-H11</f>
        <v>64456.149999999994</v>
      </c>
      <c r="J11" s="34"/>
      <c r="K11" s="62"/>
      <c r="L11" s="95">
        <f t="shared" si="1"/>
        <v>89546.15</v>
      </c>
    </row>
    <row r="12" spans="1:12" x14ac:dyDescent="0.3">
      <c r="A12" s="8">
        <v>43441</v>
      </c>
      <c r="B12" s="18" t="s">
        <v>95</v>
      </c>
      <c r="C12" s="9" t="s">
        <v>97</v>
      </c>
      <c r="D12" s="34"/>
      <c r="E12" s="20"/>
      <c r="F12" s="95">
        <f t="shared" ref="F12:F16" si="2">F11+D12-E12</f>
        <v>25090</v>
      </c>
      <c r="G12" s="123"/>
      <c r="H12" s="20">
        <v>5046</v>
      </c>
      <c r="I12" s="62">
        <f t="shared" ref="I12:I14" si="3">I11+G12-H12</f>
        <v>59410.149999999994</v>
      </c>
      <c r="J12" s="34"/>
      <c r="K12" s="62"/>
      <c r="L12" s="95">
        <f t="shared" ref="L12:L16" si="4">F12+I12</f>
        <v>84500.15</v>
      </c>
    </row>
    <row r="13" spans="1:12" x14ac:dyDescent="0.3">
      <c r="A13" s="100">
        <v>43441</v>
      </c>
      <c r="B13" s="101" t="s">
        <v>98</v>
      </c>
      <c r="C13" s="102" t="s">
        <v>99</v>
      </c>
      <c r="D13" s="103"/>
      <c r="E13" s="105">
        <v>802</v>
      </c>
      <c r="F13" s="150">
        <f t="shared" si="2"/>
        <v>24288</v>
      </c>
      <c r="G13" s="151"/>
      <c r="H13" s="105"/>
      <c r="I13" s="62">
        <f t="shared" si="3"/>
        <v>59410.149999999994</v>
      </c>
      <c r="J13" s="34"/>
      <c r="K13" s="62"/>
      <c r="L13" s="95">
        <f t="shared" si="4"/>
        <v>83698.149999999994</v>
      </c>
    </row>
    <row r="14" spans="1:12" x14ac:dyDescent="0.3">
      <c r="A14" s="8">
        <v>43444</v>
      </c>
      <c r="B14" s="18" t="s">
        <v>20</v>
      </c>
      <c r="C14" s="9" t="s">
        <v>100</v>
      </c>
      <c r="D14" s="34"/>
      <c r="E14" s="20">
        <v>3626</v>
      </c>
      <c r="F14" s="95">
        <f t="shared" si="2"/>
        <v>20662</v>
      </c>
      <c r="G14" s="91"/>
      <c r="H14" s="20"/>
      <c r="I14" s="62">
        <f t="shared" si="3"/>
        <v>59410.149999999994</v>
      </c>
      <c r="J14" s="34"/>
      <c r="K14" s="62"/>
      <c r="L14" s="95">
        <f t="shared" si="4"/>
        <v>80072.149999999994</v>
      </c>
    </row>
    <row r="15" spans="1:12" x14ac:dyDescent="0.3">
      <c r="A15" s="8">
        <v>43463</v>
      </c>
      <c r="B15" s="18"/>
      <c r="C15" s="9" t="s">
        <v>23</v>
      </c>
      <c r="D15" s="34"/>
      <c r="E15" s="20"/>
      <c r="F15" s="95">
        <f>F14+D15-E15</f>
        <v>20662</v>
      </c>
      <c r="G15" s="66"/>
      <c r="H15" s="20">
        <v>9</v>
      </c>
      <c r="I15" s="62">
        <f>I14+G15-H15</f>
        <v>59401.149999999994</v>
      </c>
      <c r="J15" s="34"/>
      <c r="K15" s="62"/>
      <c r="L15" s="95">
        <f t="shared" si="4"/>
        <v>80063.149999999994</v>
      </c>
    </row>
    <row r="16" spans="1:12" x14ac:dyDescent="0.3">
      <c r="A16" s="8">
        <v>43465</v>
      </c>
      <c r="B16" s="18"/>
      <c r="C16" s="69" t="s">
        <v>15</v>
      </c>
      <c r="D16" s="34"/>
      <c r="E16" s="20"/>
      <c r="F16" s="95">
        <f t="shared" si="2"/>
        <v>20662</v>
      </c>
      <c r="G16" s="66">
        <v>0.44</v>
      </c>
      <c r="H16" s="20"/>
      <c r="I16" s="62">
        <f>I15+G16-H16</f>
        <v>59401.59</v>
      </c>
      <c r="J16" s="34"/>
      <c r="K16" s="62"/>
      <c r="L16" s="95">
        <f t="shared" si="4"/>
        <v>80063.59</v>
      </c>
    </row>
    <row r="17" spans="1:12" x14ac:dyDescent="0.3">
      <c r="A17" s="8">
        <v>43465</v>
      </c>
      <c r="B17" s="26"/>
      <c r="C17" s="27" t="s">
        <v>14</v>
      </c>
      <c r="D17" s="36">
        <f>SUM(D5:D16)</f>
        <v>35057</v>
      </c>
      <c r="E17" s="31">
        <f>SUM(E5:E16)</f>
        <v>16500</v>
      </c>
      <c r="F17" s="31">
        <f>F5+D17-E17</f>
        <v>20662</v>
      </c>
      <c r="G17" s="97">
        <f>SUM(G5:G16)</f>
        <v>0.44</v>
      </c>
      <c r="H17" s="31">
        <f>SUM(H5:H16)</f>
        <v>15238</v>
      </c>
      <c r="I17" s="39">
        <f>I5+G17-H17</f>
        <v>59401.59</v>
      </c>
      <c r="J17" s="36">
        <f>SUM(J5:J16)</f>
        <v>0</v>
      </c>
      <c r="K17" s="67">
        <f>SUM(K5:K16)</f>
        <v>0</v>
      </c>
      <c r="L17" s="68">
        <f>F17+I17</f>
        <v>80063.59</v>
      </c>
    </row>
    <row r="20" spans="1:12" x14ac:dyDescent="0.3">
      <c r="F20" s="90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C5" sqref="C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ht="15" customHeight="1" x14ac:dyDescent="0.3">
      <c r="A1" s="161" t="s">
        <v>26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33.75" customHeight="1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3">
      <c r="A3" s="173" t="s">
        <v>0</v>
      </c>
      <c r="B3" s="171" t="s">
        <v>4</v>
      </c>
      <c r="C3" s="175" t="s">
        <v>5</v>
      </c>
      <c r="D3" s="165" t="s">
        <v>7</v>
      </c>
      <c r="E3" s="166"/>
      <c r="F3" s="167"/>
      <c r="G3" s="165" t="s">
        <v>8</v>
      </c>
      <c r="H3" s="166"/>
      <c r="I3" s="167"/>
      <c r="J3" s="165" t="s">
        <v>9</v>
      </c>
      <c r="K3" s="167"/>
      <c r="L3" s="163" t="s">
        <v>10</v>
      </c>
    </row>
    <row r="4" spans="1:12" ht="15" thickBot="1" x14ac:dyDescent="0.35">
      <c r="A4" s="174"/>
      <c r="B4" s="172"/>
      <c r="C4" s="17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7" t="s">
        <v>3</v>
      </c>
      <c r="J4" s="2" t="s">
        <v>1</v>
      </c>
      <c r="K4" s="7" t="s">
        <v>2</v>
      </c>
      <c r="L4" s="164"/>
    </row>
    <row r="5" spans="1:12" x14ac:dyDescent="0.3">
      <c r="A5" s="8">
        <v>43132</v>
      </c>
      <c r="B5" s="79"/>
      <c r="C5" s="11" t="s">
        <v>81</v>
      </c>
      <c r="D5" s="71"/>
      <c r="E5" s="79"/>
      <c r="F5" s="80">
        <f>'Leden 2018'!F14</f>
        <v>14948</v>
      </c>
      <c r="G5" s="10"/>
      <c r="H5" s="81"/>
      <c r="I5" s="11">
        <f>'Leden 2018'!$I$14</f>
        <v>118806.82</v>
      </c>
      <c r="J5" s="71"/>
      <c r="K5" s="11"/>
      <c r="L5" s="17">
        <f>'Leden 2018'!L14</f>
        <v>133754.82</v>
      </c>
    </row>
    <row r="6" spans="1:12" x14ac:dyDescent="0.3">
      <c r="A6" s="12">
        <v>43147</v>
      </c>
      <c r="B6" s="74" t="s">
        <v>11</v>
      </c>
      <c r="C6" s="15" t="s">
        <v>48</v>
      </c>
      <c r="D6" s="72"/>
      <c r="E6" s="21">
        <v>10408</v>
      </c>
      <c r="F6" s="78">
        <f>F5+D6-E6</f>
        <v>4540</v>
      </c>
      <c r="G6" s="14"/>
      <c r="H6" s="75"/>
      <c r="I6" s="78">
        <f>I5+G6-H6</f>
        <v>118806.82</v>
      </c>
      <c r="J6" s="72"/>
      <c r="K6" s="15"/>
      <c r="L6" s="76">
        <f>F6+I6</f>
        <v>123346.82</v>
      </c>
    </row>
    <row r="7" spans="1:12" ht="15" customHeight="1" x14ac:dyDescent="0.3">
      <c r="A7" s="12">
        <v>43137</v>
      </c>
      <c r="B7" s="19" t="s">
        <v>49</v>
      </c>
      <c r="C7" s="77" t="s">
        <v>50</v>
      </c>
      <c r="D7" s="35"/>
      <c r="E7" s="21"/>
      <c r="F7" s="78">
        <f t="shared" ref="F7" si="0">F6+D7-E7</f>
        <v>4540</v>
      </c>
      <c r="G7" s="14"/>
      <c r="H7" s="21">
        <v>1746.98</v>
      </c>
      <c r="I7" s="78">
        <f t="shared" ref="I7" si="1">I6+G7-H7</f>
        <v>117059.84000000001</v>
      </c>
      <c r="J7" s="14"/>
      <c r="K7" s="15"/>
      <c r="L7" s="76">
        <f t="shared" ref="L7:L10" si="2">F7+I7</f>
        <v>121599.84000000001</v>
      </c>
    </row>
    <row r="8" spans="1:12" ht="15" customHeight="1" x14ac:dyDescent="0.3">
      <c r="A8" s="107">
        <v>43143</v>
      </c>
      <c r="B8" s="108" t="s">
        <v>49</v>
      </c>
      <c r="C8" s="109" t="s">
        <v>51</v>
      </c>
      <c r="D8" s="110"/>
      <c r="E8" s="21"/>
      <c r="F8" s="78">
        <f>F7+D8-E8</f>
        <v>4540</v>
      </c>
      <c r="G8" s="14"/>
      <c r="H8" s="21">
        <v>1035</v>
      </c>
      <c r="I8" s="78">
        <f>I7+G8-H8</f>
        <v>116024.84000000001</v>
      </c>
      <c r="J8" s="14"/>
      <c r="K8" s="15"/>
      <c r="L8" s="76">
        <f>F8+I8</f>
        <v>120564.84000000001</v>
      </c>
    </row>
    <row r="9" spans="1:12" ht="15" customHeight="1" x14ac:dyDescent="0.3">
      <c r="A9" s="12">
        <v>43159</v>
      </c>
      <c r="B9" s="19" t="s">
        <v>52</v>
      </c>
      <c r="C9" s="15" t="s">
        <v>17</v>
      </c>
      <c r="D9" s="35"/>
      <c r="E9" s="24"/>
      <c r="F9" s="78">
        <v>4540</v>
      </c>
      <c r="G9" s="14"/>
      <c r="H9" s="21">
        <v>4</v>
      </c>
      <c r="I9" s="78">
        <f>I8+G9-H9</f>
        <v>116020.84000000001</v>
      </c>
      <c r="J9" s="14"/>
      <c r="K9" s="15"/>
      <c r="L9" s="76">
        <f t="shared" si="2"/>
        <v>120560.84000000001</v>
      </c>
    </row>
    <row r="10" spans="1:12" ht="15" customHeight="1" thickBot="1" x14ac:dyDescent="0.35">
      <c r="A10" s="12">
        <v>43159</v>
      </c>
      <c r="B10" s="19" t="s">
        <v>52</v>
      </c>
      <c r="C10" s="15" t="s">
        <v>15</v>
      </c>
      <c r="D10" s="35"/>
      <c r="E10" s="24"/>
      <c r="F10" s="78">
        <v>4540</v>
      </c>
      <c r="G10" s="35">
        <v>0.74</v>
      </c>
      <c r="H10" s="21"/>
      <c r="I10" s="78">
        <f>I9+G10-H10</f>
        <v>116021.58000000002</v>
      </c>
      <c r="J10" s="14"/>
      <c r="K10" s="15"/>
      <c r="L10" s="76">
        <f t="shared" si="2"/>
        <v>120561.58000000002</v>
      </c>
    </row>
    <row r="11" spans="1:12" ht="15" customHeight="1" thickBot="1" x14ac:dyDescent="0.35">
      <c r="A11" s="82">
        <v>43159</v>
      </c>
      <c r="B11" s="83"/>
      <c r="C11" s="84" t="s">
        <v>14</v>
      </c>
      <c r="D11" s="85">
        <f>SUM(D5:D10)</f>
        <v>0</v>
      </c>
      <c r="E11" s="86">
        <f>SUM(E6:E10)</f>
        <v>10408</v>
      </c>
      <c r="F11" s="87">
        <f>F5+D11-E11</f>
        <v>4540</v>
      </c>
      <c r="G11" s="85">
        <f>SUM(G7:G10)</f>
        <v>0.74</v>
      </c>
      <c r="H11" s="86">
        <f>SUM(H7:H10)</f>
        <v>2785.98</v>
      </c>
      <c r="I11" s="87">
        <f>'Leden 2018'!I14+G11-H11</f>
        <v>116021.58000000002</v>
      </c>
      <c r="J11" s="88">
        <f>SUM(J5:J10)</f>
        <v>0</v>
      </c>
      <c r="K11" s="87">
        <f>SUM(K5:K10)</f>
        <v>0</v>
      </c>
      <c r="L11" s="89">
        <f>F11+I11</f>
        <v>120561.58000000002</v>
      </c>
    </row>
    <row r="12" spans="1:12" x14ac:dyDescent="0.3">
      <c r="A12" s="46"/>
      <c r="B12" s="47"/>
      <c r="C12" s="48"/>
      <c r="D12" s="49"/>
      <c r="E12" s="50"/>
      <c r="F12" s="50"/>
      <c r="G12" s="48"/>
      <c r="H12" s="49"/>
      <c r="I12" s="48"/>
      <c r="J12" s="48"/>
      <c r="K12" s="48"/>
      <c r="L12" s="51"/>
    </row>
    <row r="13" spans="1:12" x14ac:dyDescent="0.3">
      <c r="A13" s="46"/>
      <c r="B13" s="47"/>
      <c r="C13" s="48"/>
      <c r="D13" s="49"/>
      <c r="E13" s="50"/>
      <c r="F13" s="50"/>
      <c r="G13" s="48"/>
      <c r="H13" s="49"/>
      <c r="I13" s="48"/>
      <c r="J13" s="48"/>
      <c r="K13" s="48"/>
      <c r="L13" s="51"/>
    </row>
    <row r="14" spans="1:12" x14ac:dyDescent="0.3">
      <c r="A14" s="46"/>
      <c r="B14" s="47"/>
      <c r="C14" s="48"/>
      <c r="D14" s="49"/>
      <c r="E14" s="50"/>
      <c r="F14" s="50"/>
      <c r="G14" s="48"/>
      <c r="H14" s="49"/>
      <c r="I14" s="48"/>
      <c r="J14" s="48"/>
      <c r="K14" s="48"/>
      <c r="L14" s="51"/>
    </row>
    <row r="15" spans="1:12" x14ac:dyDescent="0.3">
      <c r="A15" s="46"/>
      <c r="B15" s="47"/>
      <c r="C15" s="48"/>
      <c r="D15" s="49"/>
      <c r="E15" s="50"/>
      <c r="F15" s="50"/>
      <c r="G15" s="48"/>
      <c r="H15" s="49"/>
      <c r="I15" s="48"/>
      <c r="J15" s="48"/>
      <c r="K15" s="48"/>
      <c r="L15" s="51"/>
    </row>
    <row r="16" spans="1:12" x14ac:dyDescent="0.3">
      <c r="A16" s="46"/>
      <c r="B16" s="47"/>
      <c r="C16" s="48"/>
      <c r="D16" s="49"/>
      <c r="E16" s="50"/>
      <c r="F16" s="50"/>
      <c r="G16" s="48"/>
      <c r="H16" s="49"/>
      <c r="I16" s="48"/>
      <c r="J16" s="48"/>
      <c r="K16" s="48"/>
      <c r="L16" s="51"/>
    </row>
    <row r="17" spans="1:12" x14ac:dyDescent="0.3">
      <c r="A17" s="46"/>
      <c r="B17" s="47"/>
      <c r="C17" s="48"/>
      <c r="D17" s="49"/>
      <c r="E17" s="50"/>
      <c r="F17" s="50"/>
      <c r="G17" s="48"/>
      <c r="H17" s="49"/>
      <c r="I17" s="48"/>
      <c r="J17" s="48"/>
      <c r="K17" s="48"/>
      <c r="L17" s="51"/>
    </row>
    <row r="18" spans="1:12" x14ac:dyDescent="0.3">
      <c r="A18" s="46"/>
      <c r="B18" s="47"/>
      <c r="C18" s="48"/>
      <c r="D18" s="49"/>
      <c r="E18" s="50"/>
      <c r="F18" s="50"/>
      <c r="G18" s="48"/>
      <c r="H18" s="49"/>
      <c r="I18" s="48"/>
      <c r="J18" s="48"/>
      <c r="K18" s="48"/>
      <c r="L18" s="51"/>
    </row>
    <row r="19" spans="1:12" x14ac:dyDescent="0.3">
      <c r="A19" s="46"/>
      <c r="B19" s="47"/>
      <c r="C19" s="48"/>
      <c r="D19" s="49"/>
      <c r="E19" s="50"/>
      <c r="F19" s="50"/>
      <c r="G19" s="48"/>
      <c r="H19" s="49"/>
      <c r="I19" s="48"/>
      <c r="J19" s="48"/>
      <c r="K19" s="48"/>
      <c r="L19" s="51"/>
    </row>
    <row r="20" spans="1:12" x14ac:dyDescent="0.3">
      <c r="A20" s="46"/>
      <c r="B20" s="47"/>
      <c r="C20" s="48"/>
      <c r="D20" s="49"/>
      <c r="E20" s="50"/>
      <c r="F20" s="50"/>
      <c r="G20" s="48"/>
      <c r="H20" s="49"/>
      <c r="I20" s="48"/>
      <c r="J20" s="48"/>
      <c r="K20" s="48"/>
      <c r="L20" s="51"/>
    </row>
    <row r="21" spans="1:12" x14ac:dyDescent="0.3">
      <c r="A21" s="46"/>
      <c r="B21" s="47"/>
      <c r="C21" s="48"/>
      <c r="D21" s="49"/>
      <c r="E21" s="50"/>
      <c r="F21" s="50"/>
      <c r="G21" s="48"/>
      <c r="H21" s="49"/>
      <c r="I21" s="48"/>
      <c r="J21" s="48"/>
      <c r="K21" s="48"/>
      <c r="L21" s="51"/>
    </row>
    <row r="22" spans="1:12" x14ac:dyDescent="0.3">
      <c r="A22" s="46"/>
      <c r="B22" s="47"/>
      <c r="C22" s="48"/>
      <c r="D22" s="49"/>
      <c r="E22" s="50"/>
      <c r="F22" s="50"/>
      <c r="G22" s="48"/>
      <c r="H22" s="49"/>
      <c r="I22" s="49"/>
      <c r="J22" s="48"/>
      <c r="K22" s="48"/>
      <c r="L22" s="51"/>
    </row>
    <row r="23" spans="1:12" x14ac:dyDescent="0.3">
      <c r="A23" s="46"/>
      <c r="B23" s="47"/>
      <c r="C23" s="48"/>
      <c r="D23" s="49"/>
      <c r="E23" s="50"/>
      <c r="F23" s="50"/>
      <c r="G23" s="48"/>
      <c r="H23" s="49"/>
      <c r="I23" s="48"/>
      <c r="J23" s="48"/>
      <c r="K23" s="48"/>
      <c r="L23" s="51"/>
    </row>
    <row r="24" spans="1:12" x14ac:dyDescent="0.3">
      <c r="A24" s="46"/>
      <c r="B24" s="47"/>
      <c r="C24" s="48"/>
      <c r="D24" s="49"/>
      <c r="E24" s="50"/>
      <c r="F24" s="50"/>
      <c r="G24" s="48"/>
      <c r="H24" s="49"/>
      <c r="I24" s="48"/>
      <c r="J24" s="48"/>
      <c r="K24" s="48"/>
      <c r="L24" s="51"/>
    </row>
    <row r="25" spans="1:12" x14ac:dyDescent="0.3">
      <c r="A25" s="48"/>
      <c r="B25" s="47"/>
      <c r="C25" s="48"/>
      <c r="D25" s="49"/>
      <c r="E25" s="50"/>
      <c r="F25" s="50"/>
      <c r="G25" s="48"/>
      <c r="H25" s="49"/>
      <c r="I25" s="48"/>
      <c r="J25" s="48"/>
      <c r="K25" s="48"/>
      <c r="L25" s="51"/>
    </row>
    <row r="26" spans="1:12" x14ac:dyDescent="0.3">
      <c r="A26" s="48"/>
      <c r="B26" s="47"/>
      <c r="C26" s="48"/>
      <c r="D26" s="49"/>
      <c r="E26" s="50"/>
      <c r="F26" s="50"/>
      <c r="G26" s="48"/>
      <c r="H26" s="49"/>
      <c r="I26" s="48"/>
      <c r="J26" s="48"/>
      <c r="K26" s="48"/>
      <c r="L26" s="51"/>
    </row>
    <row r="27" spans="1:12" x14ac:dyDescent="0.3">
      <c r="A27" s="48"/>
      <c r="B27" s="47"/>
      <c r="C27" s="48"/>
      <c r="D27" s="49"/>
      <c r="E27" s="50"/>
      <c r="F27" s="50"/>
      <c r="G27" s="48"/>
      <c r="H27" s="49"/>
      <c r="I27" s="48"/>
      <c r="J27" s="48"/>
      <c r="K27" s="48"/>
      <c r="L27" s="51"/>
    </row>
    <row r="28" spans="1:12" x14ac:dyDescent="0.3">
      <c r="A28" s="48"/>
      <c r="B28" s="47"/>
      <c r="C28" s="48"/>
      <c r="D28" s="49"/>
      <c r="E28" s="50"/>
      <c r="F28" s="50"/>
      <c r="G28" s="48"/>
      <c r="H28" s="49"/>
      <c r="I28" s="48"/>
      <c r="J28" s="48"/>
      <c r="K28" s="48"/>
      <c r="L28" s="51"/>
    </row>
    <row r="29" spans="1:12" x14ac:dyDescent="0.3">
      <c r="A29" s="48"/>
      <c r="B29" s="47"/>
      <c r="C29" s="48"/>
      <c r="D29" s="49"/>
      <c r="E29" s="50"/>
      <c r="F29" s="50"/>
      <c r="G29" s="48"/>
      <c r="H29" s="49"/>
      <c r="I29" s="48"/>
      <c r="J29" s="48"/>
      <c r="K29" s="48"/>
      <c r="L29" s="51"/>
    </row>
    <row r="30" spans="1:12" x14ac:dyDescent="0.3">
      <c r="A30" s="48"/>
      <c r="B30" s="47"/>
      <c r="C30" s="48"/>
      <c r="D30" s="49"/>
      <c r="E30" s="50"/>
      <c r="F30" s="50"/>
      <c r="G30" s="48"/>
      <c r="H30" s="49"/>
      <c r="I30" s="48"/>
      <c r="J30" s="48"/>
      <c r="K30" s="48"/>
      <c r="L30" s="51"/>
    </row>
    <row r="31" spans="1:12" x14ac:dyDescent="0.3">
      <c r="A31" s="48"/>
      <c r="B31" s="47"/>
      <c r="C31" s="48"/>
      <c r="D31" s="49"/>
      <c r="E31" s="50"/>
      <c r="F31" s="50"/>
      <c r="G31" s="48"/>
      <c r="H31" s="49"/>
      <c r="I31" s="48"/>
      <c r="J31" s="48"/>
      <c r="K31" s="48"/>
      <c r="L31" s="51"/>
    </row>
    <row r="32" spans="1:12" x14ac:dyDescent="0.3">
      <c r="A32" s="48"/>
      <c r="B32" s="47"/>
      <c r="C32" s="48"/>
      <c r="D32" s="49"/>
      <c r="E32" s="50"/>
      <c r="F32" s="50"/>
      <c r="G32" s="48"/>
      <c r="H32" s="49"/>
      <c r="I32" s="48"/>
      <c r="J32" s="48"/>
      <c r="K32" s="48"/>
      <c r="L32" s="51"/>
    </row>
    <row r="33" spans="1:12" x14ac:dyDescent="0.3">
      <c r="A33" s="48"/>
      <c r="B33" s="47"/>
      <c r="C33" s="48"/>
      <c r="D33" s="49"/>
      <c r="E33" s="50"/>
      <c r="F33" s="50"/>
      <c r="G33" s="48"/>
      <c r="H33" s="49"/>
      <c r="I33" s="48"/>
      <c r="J33" s="48"/>
      <c r="K33" s="48"/>
      <c r="L33" s="51"/>
    </row>
    <row r="34" spans="1:12" x14ac:dyDescent="0.3">
      <c r="A34" s="48"/>
      <c r="B34" s="47"/>
      <c r="C34" s="48"/>
      <c r="D34" s="49"/>
      <c r="E34" s="50"/>
      <c r="F34" s="50"/>
      <c r="G34" s="48"/>
      <c r="H34" s="49"/>
      <c r="I34" s="48"/>
      <c r="J34" s="48"/>
      <c r="K34" s="48"/>
      <c r="L34" s="51"/>
    </row>
    <row r="35" spans="1:12" x14ac:dyDescent="0.3">
      <c r="A35" s="48"/>
      <c r="B35" s="47"/>
      <c r="C35" s="48"/>
      <c r="D35" s="49"/>
      <c r="E35" s="50"/>
      <c r="F35" s="50"/>
      <c r="G35" s="48"/>
      <c r="H35" s="49"/>
      <c r="I35" s="48"/>
      <c r="J35" s="48"/>
      <c r="K35" s="48"/>
      <c r="L35" s="51"/>
    </row>
    <row r="36" spans="1:12" x14ac:dyDescent="0.3">
      <c r="A36" s="48"/>
      <c r="B36" s="47"/>
      <c r="C36" s="48"/>
      <c r="D36" s="49"/>
      <c r="E36" s="50"/>
      <c r="F36" s="50"/>
      <c r="G36" s="48"/>
      <c r="H36" s="49"/>
      <c r="I36" s="48"/>
      <c r="J36" s="48"/>
      <c r="K36" s="48"/>
      <c r="L36" s="51"/>
    </row>
    <row r="37" spans="1:12" x14ac:dyDescent="0.3">
      <c r="A37" s="48"/>
      <c r="B37" s="47"/>
      <c r="C37" s="48"/>
      <c r="D37" s="49"/>
      <c r="E37" s="50"/>
      <c r="F37" s="50"/>
      <c r="G37" s="48"/>
      <c r="H37" s="49"/>
      <c r="I37" s="48"/>
      <c r="J37" s="48"/>
      <c r="K37" s="48"/>
      <c r="L37" s="51"/>
    </row>
    <row r="38" spans="1:12" x14ac:dyDescent="0.3">
      <c r="A38" s="48"/>
      <c r="B38" s="47"/>
      <c r="C38" s="48"/>
      <c r="D38" s="49"/>
      <c r="E38" s="50"/>
      <c r="F38" s="50"/>
      <c r="G38" s="48"/>
      <c r="H38" s="49"/>
      <c r="I38" s="48"/>
      <c r="J38" s="48"/>
      <c r="K38" s="48"/>
      <c r="L38" s="51"/>
    </row>
    <row r="39" spans="1:12" x14ac:dyDescent="0.3">
      <c r="A39" s="48"/>
      <c r="B39" s="47"/>
      <c r="C39" s="48"/>
      <c r="D39" s="49"/>
      <c r="E39" s="50"/>
      <c r="F39" s="50"/>
      <c r="G39" s="48"/>
      <c r="H39" s="49"/>
      <c r="I39" s="48"/>
      <c r="J39" s="48"/>
      <c r="K39" s="48"/>
      <c r="L39" s="51"/>
    </row>
    <row r="40" spans="1:12" x14ac:dyDescent="0.3">
      <c r="A40" s="48"/>
      <c r="B40" s="47"/>
      <c r="C40" s="48"/>
      <c r="D40" s="49"/>
      <c r="E40" s="50"/>
      <c r="F40" s="50"/>
      <c r="G40" s="48"/>
      <c r="H40" s="49"/>
      <c r="I40" s="48"/>
      <c r="J40" s="48"/>
      <c r="K40" s="48"/>
      <c r="L40" s="51"/>
    </row>
    <row r="41" spans="1:12" x14ac:dyDescent="0.3">
      <c r="A41" s="48"/>
      <c r="B41" s="47"/>
      <c r="C41" s="48"/>
      <c r="D41" s="49"/>
      <c r="E41" s="50"/>
      <c r="F41" s="50"/>
      <c r="G41" s="48"/>
      <c r="H41" s="49"/>
      <c r="I41" s="48"/>
      <c r="J41" s="48"/>
      <c r="K41" s="48"/>
      <c r="L41" s="51"/>
    </row>
    <row r="42" spans="1:12" x14ac:dyDescent="0.3">
      <c r="A42" s="48"/>
      <c r="B42" s="47"/>
      <c r="C42" s="48"/>
      <c r="D42" s="49"/>
      <c r="E42" s="50"/>
      <c r="F42" s="50"/>
      <c r="G42" s="48"/>
      <c r="H42" s="49"/>
      <c r="I42" s="48"/>
      <c r="J42" s="48"/>
      <c r="K42" s="48"/>
      <c r="L42" s="51"/>
    </row>
    <row r="43" spans="1:12" x14ac:dyDescent="0.3">
      <c r="A43" s="48"/>
      <c r="B43" s="47"/>
      <c r="C43" s="48"/>
      <c r="D43" s="49"/>
      <c r="E43" s="50"/>
      <c r="F43" s="50"/>
      <c r="G43" s="48"/>
      <c r="H43" s="49"/>
      <c r="I43" s="48"/>
      <c r="J43" s="48"/>
      <c r="K43" s="48"/>
      <c r="L43" s="51"/>
    </row>
    <row r="44" spans="1:12" x14ac:dyDescent="0.3">
      <c r="A44" s="48"/>
      <c r="B44" s="47"/>
      <c r="C44" s="48"/>
      <c r="D44" s="49"/>
      <c r="E44" s="50"/>
      <c r="F44" s="50"/>
      <c r="G44" s="48"/>
      <c r="H44" s="49"/>
      <c r="I44" s="48"/>
      <c r="J44" s="48"/>
      <c r="K44" s="48"/>
      <c r="L44" s="51"/>
    </row>
    <row r="45" spans="1:12" x14ac:dyDescent="0.3">
      <c r="A45" s="48"/>
      <c r="B45" s="47"/>
      <c r="C45" s="48"/>
      <c r="D45" s="49"/>
      <c r="E45" s="50"/>
      <c r="F45" s="50"/>
      <c r="G45" s="48"/>
      <c r="H45" s="49"/>
      <c r="I45" s="48"/>
      <c r="J45" s="48"/>
      <c r="K45" s="48"/>
      <c r="L45" s="51"/>
    </row>
    <row r="46" spans="1:12" x14ac:dyDescent="0.3">
      <c r="A46" s="48"/>
      <c r="B46" s="47"/>
      <c r="C46" s="48"/>
      <c r="D46" s="49"/>
      <c r="E46" s="50"/>
      <c r="F46" s="50"/>
      <c r="G46" s="48"/>
      <c r="H46" s="49"/>
      <c r="I46" s="48"/>
      <c r="J46" s="48"/>
      <c r="K46" s="48"/>
      <c r="L46" s="51"/>
    </row>
    <row r="47" spans="1:12" x14ac:dyDescent="0.3">
      <c r="A47" s="48"/>
      <c r="B47" s="47"/>
      <c r="C47" s="48"/>
      <c r="D47" s="49"/>
      <c r="E47" s="50"/>
      <c r="F47" s="50"/>
      <c r="G47" s="48"/>
      <c r="H47" s="49"/>
      <c r="I47" s="48"/>
      <c r="J47" s="48"/>
      <c r="K47" s="48"/>
      <c r="L47" s="51"/>
    </row>
    <row r="48" spans="1:12" x14ac:dyDescent="0.3">
      <c r="A48" s="48"/>
      <c r="B48" s="47"/>
      <c r="C48" s="48"/>
      <c r="D48" s="49"/>
      <c r="E48" s="50"/>
      <c r="F48" s="50"/>
      <c r="G48" s="48"/>
      <c r="H48" s="49"/>
      <c r="I48" s="48"/>
      <c r="J48" s="48"/>
      <c r="K48" s="48"/>
      <c r="L48" s="51"/>
    </row>
    <row r="49" spans="1:12" x14ac:dyDescent="0.3">
      <c r="A49" s="48"/>
      <c r="B49" s="47"/>
      <c r="C49" s="48"/>
      <c r="D49" s="49"/>
      <c r="E49" s="50"/>
      <c r="F49" s="50"/>
      <c r="G49" s="48"/>
      <c r="H49" s="49"/>
      <c r="I49" s="48"/>
      <c r="J49" s="48"/>
      <c r="K49" s="48"/>
      <c r="L49" s="51"/>
    </row>
    <row r="50" spans="1:12" x14ac:dyDescent="0.3">
      <c r="A50" s="48"/>
      <c r="B50" s="47"/>
      <c r="C50" s="48"/>
      <c r="D50" s="49"/>
      <c r="E50" s="50"/>
      <c r="F50" s="50"/>
      <c r="G50" s="48"/>
      <c r="H50" s="49"/>
      <c r="I50" s="48"/>
      <c r="J50" s="48"/>
      <c r="K50" s="48"/>
      <c r="L50" s="51"/>
    </row>
    <row r="51" spans="1:12" x14ac:dyDescent="0.3">
      <c r="A51" s="48"/>
      <c r="B51" s="47"/>
      <c r="C51" s="48"/>
      <c r="D51" s="49"/>
      <c r="E51" s="50"/>
      <c r="F51" s="50"/>
      <c r="G51" s="48"/>
      <c r="H51" s="49"/>
      <c r="I51" s="48"/>
      <c r="J51" s="48"/>
      <c r="K51" s="48"/>
      <c r="L51" s="51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10" sqref="B10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61" t="s">
        <v>27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39" customHeight="1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</row>
    <row r="4" spans="1:12" ht="15" thickBot="1" x14ac:dyDescent="0.35">
      <c r="A4" s="174"/>
      <c r="B4" s="172"/>
      <c r="C4" s="17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64"/>
    </row>
    <row r="5" spans="1:12" x14ac:dyDescent="0.3">
      <c r="A5" s="54">
        <v>43160</v>
      </c>
      <c r="B5" s="55"/>
      <c r="C5" s="56" t="s">
        <v>80</v>
      </c>
      <c r="D5" s="57"/>
      <c r="E5" s="58"/>
      <c r="F5" s="130">
        <f>'Únor 2018'!$F$11</f>
        <v>4540</v>
      </c>
      <c r="G5" s="59"/>
      <c r="H5" s="60"/>
      <c r="I5" s="56">
        <f>'Únor 2018'!$I$11</f>
        <v>116021.58000000002</v>
      </c>
      <c r="J5" s="57"/>
      <c r="K5" s="61"/>
      <c r="L5" s="45">
        <f>'Únor 2018'!$L$11</f>
        <v>120561.58000000002</v>
      </c>
    </row>
    <row r="6" spans="1:12" x14ac:dyDescent="0.3">
      <c r="A6" s="54">
        <v>43173</v>
      </c>
      <c r="B6" s="55" t="s">
        <v>53</v>
      </c>
      <c r="C6" s="56" t="s">
        <v>54</v>
      </c>
      <c r="D6" s="57">
        <v>4130</v>
      </c>
      <c r="E6" s="58"/>
      <c r="F6" s="130">
        <f>F5+D6-E6</f>
        <v>8670</v>
      </c>
      <c r="G6" s="59"/>
      <c r="H6" s="60"/>
      <c r="I6" s="133">
        <f>I5+G6-H6</f>
        <v>116021.58000000002</v>
      </c>
      <c r="J6" s="57"/>
      <c r="K6" s="61"/>
      <c r="L6" s="119">
        <f>F6+I6</f>
        <v>124691.58000000002</v>
      </c>
    </row>
    <row r="7" spans="1:12" ht="15" customHeight="1" x14ac:dyDescent="0.3">
      <c r="A7" s="12">
        <v>43190</v>
      </c>
      <c r="B7" s="19" t="s">
        <v>104</v>
      </c>
      <c r="C7" s="13" t="s">
        <v>15</v>
      </c>
      <c r="D7" s="35"/>
      <c r="E7" s="24"/>
      <c r="F7" s="131">
        <f>F6+D7-E7</f>
        <v>8670</v>
      </c>
      <c r="G7" s="35">
        <v>0.81</v>
      </c>
      <c r="H7" s="21"/>
      <c r="I7" s="70">
        <f>I5+G7-H7</f>
        <v>116022.39000000001</v>
      </c>
      <c r="J7" s="14"/>
      <c r="K7" s="15"/>
      <c r="L7" s="115">
        <f>F7+I7</f>
        <v>124692.39000000001</v>
      </c>
    </row>
    <row r="8" spans="1:12" x14ac:dyDescent="0.3">
      <c r="A8" s="25">
        <v>43190</v>
      </c>
      <c r="B8" s="26"/>
      <c r="C8" s="27" t="s">
        <v>14</v>
      </c>
      <c r="D8" s="36">
        <f>SUM(D5:D7)</f>
        <v>4130</v>
      </c>
      <c r="E8" s="31">
        <f>SUM(E5:E7)</f>
        <v>0</v>
      </c>
      <c r="F8" s="132">
        <f>F5+D8-E8</f>
        <v>8670</v>
      </c>
      <c r="G8" s="36">
        <f>SUM(G5:G7)</f>
        <v>0.81</v>
      </c>
      <c r="H8" s="31">
        <f>SUM(H5:H7)</f>
        <v>0</v>
      </c>
      <c r="I8" s="39">
        <f>I5+G8-H8</f>
        <v>116022.39000000001</v>
      </c>
      <c r="J8" s="63">
        <f>SUM(J5:J7)</f>
        <v>0</v>
      </c>
      <c r="K8" s="32"/>
      <c r="L8" s="33">
        <f t="shared" ref="L8" si="0">F8+I8</f>
        <v>124692.39000000001</v>
      </c>
    </row>
    <row r="9" spans="1:12" x14ac:dyDescent="0.3">
      <c r="F9" s="118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C5" sqref="C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61" t="s">
        <v>28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40.5" customHeight="1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</row>
    <row r="4" spans="1:12" ht="15" thickBot="1" x14ac:dyDescent="0.35">
      <c r="A4" s="174"/>
      <c r="B4" s="172"/>
      <c r="C4" s="17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64"/>
    </row>
    <row r="5" spans="1:12" ht="15" customHeight="1" x14ac:dyDescent="0.3">
      <c r="A5" s="8">
        <v>43191</v>
      </c>
      <c r="B5" s="18"/>
      <c r="C5" s="9" t="s">
        <v>79</v>
      </c>
      <c r="D5" s="34"/>
      <c r="E5" s="22"/>
      <c r="F5" s="23">
        <f>'Březen 2018'!$F$8</f>
        <v>8670</v>
      </c>
      <c r="G5" s="10"/>
      <c r="H5" s="20"/>
      <c r="I5" s="62">
        <f>'Březen 2018'!$I$8</f>
        <v>116022.39000000001</v>
      </c>
      <c r="J5" s="10"/>
      <c r="K5" s="11"/>
      <c r="L5" s="17">
        <f>'Březen 2018'!$L$8</f>
        <v>124692.39000000001</v>
      </c>
    </row>
    <row r="6" spans="1:12" ht="15" customHeight="1" x14ac:dyDescent="0.3">
      <c r="A6" s="8">
        <v>43220</v>
      </c>
      <c r="B6" s="18" t="s">
        <v>55</v>
      </c>
      <c r="C6" s="13" t="s">
        <v>15</v>
      </c>
      <c r="D6" s="35"/>
      <c r="E6" s="24"/>
      <c r="F6" s="23">
        <f>F5+D6-E6</f>
        <v>8670</v>
      </c>
      <c r="G6" s="35">
        <v>0.79</v>
      </c>
      <c r="H6" s="21"/>
      <c r="I6" s="62">
        <f>I5+G6-H6</f>
        <v>116023.18000000001</v>
      </c>
      <c r="J6" s="14"/>
      <c r="K6" s="15"/>
      <c r="L6" s="17">
        <f t="shared" ref="L6" si="0">F6+I6</f>
        <v>124693.18000000001</v>
      </c>
    </row>
    <row r="7" spans="1:12" ht="15" customHeight="1" x14ac:dyDescent="0.3">
      <c r="A7" s="25">
        <v>43220</v>
      </c>
      <c r="B7" s="26"/>
      <c r="C7" s="27" t="s">
        <v>14</v>
      </c>
      <c r="D7" s="36">
        <f>SUM(D5:D6)</f>
        <v>0</v>
      </c>
      <c r="E7" s="29">
        <f>SUM(E5:E6)</f>
        <v>0</v>
      </c>
      <c r="F7" s="30">
        <f>F5+D7-E7</f>
        <v>8670</v>
      </c>
      <c r="G7" s="36">
        <f>SUM(G5:G6)</f>
        <v>0.79</v>
      </c>
      <c r="H7" s="31">
        <f>SUM(H5:H6)</f>
        <v>0</v>
      </c>
      <c r="I7" s="39">
        <f>I5+G7-H7</f>
        <v>116023.18000000001</v>
      </c>
      <c r="J7" s="28">
        <f>SUM(J5:J6)</f>
        <v>0</v>
      </c>
      <c r="K7" s="32">
        <f>SUM(K5:K6)</f>
        <v>0</v>
      </c>
      <c r="L7" s="33">
        <f>F7+I7</f>
        <v>124693.18000000001</v>
      </c>
    </row>
    <row r="8" spans="1:12" ht="15" customHeight="1" x14ac:dyDescent="0.3"/>
    <row r="9" spans="1:12" ht="15" customHeight="1" x14ac:dyDescent="0.3"/>
    <row r="10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5" sqref="C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61" t="s">
        <v>29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42.75" customHeight="1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</row>
    <row r="4" spans="1:12" ht="15" thickBot="1" x14ac:dyDescent="0.35">
      <c r="A4" s="174"/>
      <c r="B4" s="172"/>
      <c r="C4" s="17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64"/>
    </row>
    <row r="5" spans="1:12" ht="15" customHeight="1" x14ac:dyDescent="0.3">
      <c r="A5" s="8">
        <v>43221</v>
      </c>
      <c r="B5" s="18"/>
      <c r="C5" s="9" t="s">
        <v>78</v>
      </c>
      <c r="D5" s="34"/>
      <c r="E5" s="22"/>
      <c r="F5" s="65">
        <f>'Duben 2018'!$F$7</f>
        <v>8670</v>
      </c>
      <c r="G5" s="34"/>
      <c r="H5" s="20"/>
      <c r="I5" s="9">
        <f>'Duben 2018'!$I$7</f>
        <v>116023.18000000001</v>
      </c>
      <c r="J5" s="10"/>
      <c r="K5" s="11"/>
      <c r="L5" s="17">
        <f>'Duben 2018'!$L$7</f>
        <v>124693.18000000001</v>
      </c>
    </row>
    <row r="6" spans="1:12" ht="15" customHeight="1" x14ac:dyDescent="0.3">
      <c r="A6" s="8">
        <v>43251</v>
      </c>
      <c r="B6" s="18" t="s">
        <v>56</v>
      </c>
      <c r="C6" s="9" t="s">
        <v>15</v>
      </c>
      <c r="D6" s="34"/>
      <c r="E6" s="22"/>
      <c r="F6" s="65">
        <f>F5+D6-E6</f>
        <v>8670</v>
      </c>
      <c r="G6" s="34">
        <v>0.81</v>
      </c>
      <c r="H6" s="20"/>
      <c r="I6" s="62">
        <f>I5+G6-H6</f>
        <v>116023.99</v>
      </c>
      <c r="J6" s="10"/>
      <c r="K6" s="11"/>
      <c r="L6" s="17">
        <f t="shared" ref="L6" si="0">F6+I6</f>
        <v>124693.99</v>
      </c>
    </row>
    <row r="7" spans="1:12" ht="15" customHeight="1" x14ac:dyDescent="0.3">
      <c r="A7" s="25">
        <v>43251</v>
      </c>
      <c r="B7" s="26"/>
      <c r="C7" s="27" t="s">
        <v>14</v>
      </c>
      <c r="D7" s="36">
        <f>SUM(D5:D6)</f>
        <v>0</v>
      </c>
      <c r="E7" s="31">
        <f>SUM(E5:E6)</f>
        <v>0</v>
      </c>
      <c r="F7" s="99">
        <f>F5+D7-E7</f>
        <v>8670</v>
      </c>
      <c r="G7" s="36">
        <f>SUM(G5:G6)</f>
        <v>0.81</v>
      </c>
      <c r="H7" s="31">
        <f>SUM(H5:H6)</f>
        <v>0</v>
      </c>
      <c r="I7" s="39">
        <f>I5+G7-H7</f>
        <v>116023.99</v>
      </c>
      <c r="J7" s="28"/>
      <c r="K7" s="32"/>
      <c r="L7" s="33">
        <f>F7+I7</f>
        <v>124693.99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5" sqref="C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61" t="s">
        <v>36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42" customHeight="1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</row>
    <row r="4" spans="1:12" ht="15" thickBot="1" x14ac:dyDescent="0.35">
      <c r="A4" s="174"/>
      <c r="B4" s="172"/>
      <c r="C4" s="17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64"/>
    </row>
    <row r="5" spans="1:12" ht="15" customHeight="1" x14ac:dyDescent="0.3">
      <c r="A5" s="8">
        <v>43252</v>
      </c>
      <c r="B5" s="18"/>
      <c r="C5" s="9" t="s">
        <v>77</v>
      </c>
      <c r="D5" s="114"/>
      <c r="E5" s="113"/>
      <c r="F5" s="116">
        <f>'Květen 2018'!$F$7</f>
        <v>8670</v>
      </c>
      <c r="G5" s="114"/>
      <c r="H5" s="113"/>
      <c r="I5" s="134">
        <f>'Květen 2018'!$I$7</f>
        <v>116023.99</v>
      </c>
      <c r="J5" s="114"/>
      <c r="K5" s="116"/>
      <c r="L5" s="115">
        <f>'Květen 2018'!$L$7</f>
        <v>124693.99</v>
      </c>
    </row>
    <row r="6" spans="1:12" ht="15" customHeight="1" x14ac:dyDescent="0.3">
      <c r="A6" s="8">
        <v>43255</v>
      </c>
      <c r="B6" s="18" t="s">
        <v>57</v>
      </c>
      <c r="C6" s="9" t="s">
        <v>58</v>
      </c>
      <c r="D6" s="114"/>
      <c r="E6" s="113"/>
      <c r="F6" s="116">
        <f>F5+D6-E6</f>
        <v>8670</v>
      </c>
      <c r="G6" s="114"/>
      <c r="H6" s="113">
        <v>1351</v>
      </c>
      <c r="I6" s="134">
        <f>I5+G6-H6</f>
        <v>114672.99</v>
      </c>
      <c r="J6" s="114"/>
      <c r="K6" s="116"/>
      <c r="L6" s="115">
        <f t="shared" ref="L6:L14" si="0">F6+I6</f>
        <v>123342.99</v>
      </c>
    </row>
    <row r="7" spans="1:12" ht="15" customHeight="1" x14ac:dyDescent="0.3">
      <c r="A7" s="8">
        <v>43256</v>
      </c>
      <c r="B7" s="18" t="s">
        <v>57</v>
      </c>
      <c r="C7" s="9" t="s">
        <v>59</v>
      </c>
      <c r="D7" s="114"/>
      <c r="E7" s="113"/>
      <c r="F7" s="116">
        <f t="shared" ref="F7" si="1">F6+D7-E7</f>
        <v>8670</v>
      </c>
      <c r="G7" s="114">
        <v>899.5</v>
      </c>
      <c r="H7" s="113"/>
      <c r="I7" s="134">
        <f t="shared" ref="I7:I14" si="2">I6+G7-H7</f>
        <v>115572.49</v>
      </c>
      <c r="J7" s="114"/>
      <c r="K7" s="116"/>
      <c r="L7" s="115">
        <f t="shared" si="0"/>
        <v>124242.49</v>
      </c>
    </row>
    <row r="8" spans="1:12" ht="15" customHeight="1" x14ac:dyDescent="0.3">
      <c r="A8" s="8">
        <v>43257</v>
      </c>
      <c r="B8" s="18" t="s">
        <v>61</v>
      </c>
      <c r="C8" s="9" t="s">
        <v>62</v>
      </c>
      <c r="D8" s="114">
        <v>9378</v>
      </c>
      <c r="E8" s="113"/>
      <c r="F8" s="116">
        <f t="shared" ref="F8:F14" si="3">F7+D8-E8</f>
        <v>18048</v>
      </c>
      <c r="G8" s="114"/>
      <c r="H8" s="113"/>
      <c r="I8" s="134">
        <f t="shared" ref="I8:I13" si="4">I7+G8-H8</f>
        <v>115572.49</v>
      </c>
      <c r="J8" s="114"/>
      <c r="K8" s="116"/>
      <c r="L8" s="115">
        <f>F8+I8</f>
        <v>133620.49</v>
      </c>
    </row>
    <row r="9" spans="1:12" ht="15" customHeight="1" x14ac:dyDescent="0.3">
      <c r="A9" s="8">
        <v>43257</v>
      </c>
      <c r="B9" s="18" t="s">
        <v>63</v>
      </c>
      <c r="C9" s="9" t="s">
        <v>64</v>
      </c>
      <c r="D9" s="114"/>
      <c r="E9" s="113">
        <v>7835</v>
      </c>
      <c r="F9" s="116">
        <f t="shared" si="3"/>
        <v>10213</v>
      </c>
      <c r="G9" s="114"/>
      <c r="H9" s="113"/>
      <c r="I9" s="134">
        <f t="shared" si="4"/>
        <v>115572.49</v>
      </c>
      <c r="J9" s="114"/>
      <c r="K9" s="116"/>
      <c r="L9" s="115">
        <f>F9+I9</f>
        <v>125785.49</v>
      </c>
    </row>
    <row r="10" spans="1:12" ht="15" customHeight="1" x14ac:dyDescent="0.3">
      <c r="A10" s="8">
        <v>43263</v>
      </c>
      <c r="B10" s="18" t="s">
        <v>65</v>
      </c>
      <c r="C10" s="9" t="s">
        <v>66</v>
      </c>
      <c r="D10" s="114">
        <v>6970</v>
      </c>
      <c r="E10" s="113"/>
      <c r="F10" s="116">
        <f t="shared" si="3"/>
        <v>17183</v>
      </c>
      <c r="G10" s="114"/>
      <c r="H10" s="113"/>
      <c r="I10" s="134">
        <f t="shared" si="4"/>
        <v>115572.49</v>
      </c>
      <c r="J10" s="114"/>
      <c r="K10" s="116"/>
      <c r="L10" s="115">
        <f>F10+I10</f>
        <v>132755.49</v>
      </c>
    </row>
    <row r="11" spans="1:12" ht="15" customHeight="1" x14ac:dyDescent="0.3">
      <c r="A11" s="8">
        <v>43280</v>
      </c>
      <c r="B11" s="18" t="s">
        <v>21</v>
      </c>
      <c r="C11" s="9" t="s">
        <v>67</v>
      </c>
      <c r="D11" s="114">
        <v>1200</v>
      </c>
      <c r="E11" s="113"/>
      <c r="F11" s="116">
        <f t="shared" si="3"/>
        <v>18383</v>
      </c>
      <c r="G11" s="114"/>
      <c r="H11" s="113"/>
      <c r="I11" s="134">
        <f t="shared" si="4"/>
        <v>115572.49</v>
      </c>
      <c r="J11" s="114"/>
      <c r="K11" s="116"/>
      <c r="L11" s="115">
        <f>F11+I11</f>
        <v>133955.49</v>
      </c>
    </row>
    <row r="12" spans="1:12" ht="15" customHeight="1" x14ac:dyDescent="0.3">
      <c r="A12" s="8">
        <v>43266</v>
      </c>
      <c r="B12" s="18" t="s">
        <v>57</v>
      </c>
      <c r="C12" s="9" t="s">
        <v>60</v>
      </c>
      <c r="D12" s="114"/>
      <c r="E12" s="113"/>
      <c r="F12" s="116">
        <f t="shared" si="3"/>
        <v>18383</v>
      </c>
      <c r="G12" s="114"/>
      <c r="H12" s="113">
        <v>5750</v>
      </c>
      <c r="I12" s="134">
        <f t="shared" si="4"/>
        <v>109822.49</v>
      </c>
      <c r="J12" s="114"/>
      <c r="K12" s="116"/>
      <c r="L12" s="115">
        <f>F12+I12</f>
        <v>128205.49</v>
      </c>
    </row>
    <row r="13" spans="1:12" ht="15" customHeight="1" x14ac:dyDescent="0.3">
      <c r="A13" s="8">
        <v>43281</v>
      </c>
      <c r="B13" s="18" t="s">
        <v>57</v>
      </c>
      <c r="C13" s="9" t="s">
        <v>16</v>
      </c>
      <c r="D13" s="114"/>
      <c r="E13" s="113"/>
      <c r="F13" s="116">
        <f t="shared" si="3"/>
        <v>18383</v>
      </c>
      <c r="G13" s="114"/>
      <c r="H13" s="113">
        <v>9</v>
      </c>
      <c r="I13" s="134">
        <f t="shared" si="4"/>
        <v>109813.49</v>
      </c>
      <c r="J13" s="114"/>
      <c r="K13" s="116"/>
      <c r="L13" s="115">
        <f t="shared" si="0"/>
        <v>128196.49</v>
      </c>
    </row>
    <row r="14" spans="1:12" ht="15" customHeight="1" x14ac:dyDescent="0.3">
      <c r="A14" s="8">
        <v>43281</v>
      </c>
      <c r="B14" s="18" t="s">
        <v>57</v>
      </c>
      <c r="C14" s="9" t="s">
        <v>15</v>
      </c>
      <c r="D14" s="114"/>
      <c r="E14" s="113"/>
      <c r="F14" s="116">
        <f t="shared" si="3"/>
        <v>18383</v>
      </c>
      <c r="G14" s="114">
        <v>0.76</v>
      </c>
      <c r="H14" s="113"/>
      <c r="I14" s="134">
        <f t="shared" si="2"/>
        <v>109814.25</v>
      </c>
      <c r="J14" s="114"/>
      <c r="K14" s="116"/>
      <c r="L14" s="115">
        <f t="shared" si="0"/>
        <v>128197.25</v>
      </c>
    </row>
    <row r="15" spans="1:12" ht="15" customHeight="1" x14ac:dyDescent="0.3">
      <c r="A15" s="25">
        <v>43281</v>
      </c>
      <c r="B15" s="26"/>
      <c r="C15" s="27" t="s">
        <v>14</v>
      </c>
      <c r="D15" s="120">
        <f>SUM(D5:D14)</f>
        <v>17548</v>
      </c>
      <c r="E15" s="121">
        <f>SUM(E5:E14)</f>
        <v>7835</v>
      </c>
      <c r="F15" s="132">
        <f>F5+D15-E15</f>
        <v>18383</v>
      </c>
      <c r="G15" s="120">
        <f>SUM(G5:G14)</f>
        <v>900.26</v>
      </c>
      <c r="H15" s="121">
        <f>SUM(H5:H14)</f>
        <v>7110</v>
      </c>
      <c r="I15" s="135">
        <f>I5+G15-H15</f>
        <v>109814.25</v>
      </c>
      <c r="J15" s="120">
        <f>SUM(J5:J14)</f>
        <v>0</v>
      </c>
      <c r="K15" s="122">
        <f>SUM(K5:K14)</f>
        <v>0</v>
      </c>
      <c r="L15" s="136">
        <f>F15+I15</f>
        <v>128197.25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C5" sqref="C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61" t="s">
        <v>35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33.75" customHeight="1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</row>
    <row r="4" spans="1:12" ht="15" thickBot="1" x14ac:dyDescent="0.35">
      <c r="A4" s="174"/>
      <c r="B4" s="172"/>
      <c r="C4" s="17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64"/>
    </row>
    <row r="5" spans="1:12" ht="15" customHeight="1" x14ac:dyDescent="0.3">
      <c r="A5" s="8">
        <v>43282</v>
      </c>
      <c r="B5" s="18"/>
      <c r="C5" s="9" t="s">
        <v>76</v>
      </c>
      <c r="D5" s="34"/>
      <c r="E5" s="20"/>
      <c r="F5" s="65">
        <f>'Červen 2018'!$F$15</f>
        <v>18383</v>
      </c>
      <c r="G5" s="34"/>
      <c r="H5" s="20"/>
      <c r="I5" s="9">
        <f>'Červen 2018'!$I$15</f>
        <v>109814.25</v>
      </c>
      <c r="J5" s="34"/>
      <c r="K5" s="65"/>
      <c r="L5" s="17">
        <f>'Červen 2018'!$L$15</f>
        <v>128197.25</v>
      </c>
    </row>
    <row r="6" spans="1:12" ht="15" customHeight="1" x14ac:dyDescent="0.3">
      <c r="A6" s="100">
        <v>43291</v>
      </c>
      <c r="B6" s="101" t="s">
        <v>68</v>
      </c>
      <c r="C6" s="102" t="s">
        <v>69</v>
      </c>
      <c r="D6" s="103"/>
      <c r="E6" s="105"/>
      <c r="F6" s="104">
        <f>F5+D6-E6</f>
        <v>18383</v>
      </c>
      <c r="G6" s="103"/>
      <c r="H6" s="20">
        <v>5400</v>
      </c>
      <c r="I6" s="62">
        <f>I5+G6-H6</f>
        <v>104414.25</v>
      </c>
      <c r="J6" s="34"/>
      <c r="K6" s="65"/>
      <c r="L6" s="17">
        <f t="shared" ref="L6:L10" si="0">F6+I6</f>
        <v>122797.25</v>
      </c>
    </row>
    <row r="7" spans="1:12" ht="15" customHeight="1" x14ac:dyDescent="0.3">
      <c r="A7" s="8">
        <v>43300</v>
      </c>
      <c r="B7" s="18" t="s">
        <v>12</v>
      </c>
      <c r="C7" s="9" t="s">
        <v>70</v>
      </c>
      <c r="D7" s="34"/>
      <c r="E7" s="20">
        <v>2118</v>
      </c>
      <c r="F7" s="65">
        <f>F6+D7-E7</f>
        <v>16265</v>
      </c>
      <c r="G7" s="34"/>
      <c r="H7" s="20"/>
      <c r="I7" s="62">
        <f>I6+G7-H7</f>
        <v>104414.25</v>
      </c>
      <c r="J7" s="34"/>
      <c r="K7" s="65"/>
      <c r="L7" s="17">
        <f t="shared" si="0"/>
        <v>120679.25</v>
      </c>
    </row>
    <row r="8" spans="1:12" ht="15" customHeight="1" x14ac:dyDescent="0.3">
      <c r="A8" s="8">
        <v>43312</v>
      </c>
      <c r="B8" s="18" t="s">
        <v>71</v>
      </c>
      <c r="C8" s="9" t="s">
        <v>18</v>
      </c>
      <c r="D8" s="34"/>
      <c r="E8" s="20"/>
      <c r="F8" s="65">
        <f>F7+D8-E8</f>
        <v>16265</v>
      </c>
      <c r="G8" s="34"/>
      <c r="H8" s="20">
        <v>2</v>
      </c>
      <c r="I8" s="62">
        <f>I7+G8-H8</f>
        <v>104412.25</v>
      </c>
      <c r="J8" s="34"/>
      <c r="K8" s="65"/>
      <c r="L8" s="17">
        <f t="shared" si="0"/>
        <v>120677.25</v>
      </c>
    </row>
    <row r="9" spans="1:12" ht="15" customHeight="1" x14ac:dyDescent="0.3">
      <c r="A9" s="8">
        <v>43312</v>
      </c>
      <c r="B9" s="18" t="s">
        <v>71</v>
      </c>
      <c r="C9" s="9" t="s">
        <v>15</v>
      </c>
      <c r="D9" s="34"/>
      <c r="E9" s="20"/>
      <c r="F9" s="65">
        <f>F8+D9-E9</f>
        <v>16265</v>
      </c>
      <c r="G9" s="34">
        <v>0.74</v>
      </c>
      <c r="H9" s="20"/>
      <c r="I9" s="62">
        <f>I8+G9-H9</f>
        <v>104412.99</v>
      </c>
      <c r="J9" s="34"/>
      <c r="K9" s="65"/>
      <c r="L9" s="17">
        <f t="shared" si="0"/>
        <v>120677.99</v>
      </c>
    </row>
    <row r="10" spans="1:12" ht="15" customHeight="1" x14ac:dyDescent="0.3">
      <c r="A10" s="25">
        <v>43312</v>
      </c>
      <c r="B10" s="26"/>
      <c r="C10" s="27" t="s">
        <v>14</v>
      </c>
      <c r="D10" s="36">
        <f>SUM(D5:D9)</f>
        <v>0</v>
      </c>
      <c r="E10" s="31">
        <f>SUM(E5:E9)</f>
        <v>2118</v>
      </c>
      <c r="F10" s="99">
        <f>F5+D10-E10</f>
        <v>16265</v>
      </c>
      <c r="G10" s="36">
        <f>SUM(G5:G9)</f>
        <v>0.74</v>
      </c>
      <c r="H10" s="31">
        <f>SUM(H5:H9)</f>
        <v>5402</v>
      </c>
      <c r="I10" s="39">
        <f>I5+G10-H10</f>
        <v>104412.99</v>
      </c>
      <c r="J10" s="36">
        <f>SUM(J5:J9)</f>
        <v>0</v>
      </c>
      <c r="K10" s="67">
        <f>SUM(K5:K9)</f>
        <v>0</v>
      </c>
      <c r="L10" s="33">
        <f t="shared" si="0"/>
        <v>120677.99</v>
      </c>
    </row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12" sqref="A12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61" t="s">
        <v>34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30.75" customHeight="1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</row>
    <row r="4" spans="1:12" ht="15" thickBot="1" x14ac:dyDescent="0.35">
      <c r="A4" s="174"/>
      <c r="B4" s="172"/>
      <c r="C4" s="170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64"/>
    </row>
    <row r="5" spans="1:12" ht="15" customHeight="1" x14ac:dyDescent="0.3">
      <c r="A5" s="8">
        <v>43313</v>
      </c>
      <c r="B5" s="18"/>
      <c r="C5" s="9" t="s">
        <v>75</v>
      </c>
      <c r="D5" s="34"/>
      <c r="E5" s="20"/>
      <c r="F5" s="65">
        <f>'Červenec 2018'!$F$10</f>
        <v>16265</v>
      </c>
      <c r="G5" s="34"/>
      <c r="H5" s="20"/>
      <c r="I5" s="62">
        <f>'Červenec 2018'!$I$10</f>
        <v>104412.99</v>
      </c>
      <c r="J5" s="34"/>
      <c r="K5" s="65"/>
      <c r="L5" s="66">
        <f>'Červenec 2018'!$L$10</f>
        <v>120677.99</v>
      </c>
    </row>
    <row r="6" spans="1:12" ht="15" customHeight="1" x14ac:dyDescent="0.3">
      <c r="A6" s="8">
        <v>43315</v>
      </c>
      <c r="B6" s="18" t="s">
        <v>13</v>
      </c>
      <c r="C6" s="9" t="s">
        <v>72</v>
      </c>
      <c r="D6" s="34"/>
      <c r="E6" s="20">
        <v>10050</v>
      </c>
      <c r="F6" s="65">
        <f>F5+D6-E6</f>
        <v>6215</v>
      </c>
      <c r="G6" s="34"/>
      <c r="H6" s="20"/>
      <c r="I6" s="62">
        <f>I5+G6-H6</f>
        <v>104412.99</v>
      </c>
      <c r="J6" s="34"/>
      <c r="K6" s="65"/>
      <c r="L6" s="66">
        <f>F6+I6</f>
        <v>110627.99</v>
      </c>
    </row>
    <row r="7" spans="1:12" ht="15" customHeight="1" x14ac:dyDescent="0.3">
      <c r="A7" s="8">
        <v>43335</v>
      </c>
      <c r="B7" s="18" t="s">
        <v>73</v>
      </c>
      <c r="C7" s="9" t="s">
        <v>74</v>
      </c>
      <c r="D7" s="34"/>
      <c r="E7" s="20">
        <v>6215</v>
      </c>
      <c r="F7" s="65">
        <f t="shared" ref="F7" si="0">F6+D7-E7</f>
        <v>0</v>
      </c>
      <c r="G7" s="34"/>
      <c r="H7" s="20"/>
      <c r="I7" s="62">
        <f t="shared" ref="I7" si="1">I6+G7-H7</f>
        <v>104412.99</v>
      </c>
      <c r="J7" s="34"/>
      <c r="K7" s="65"/>
      <c r="L7" s="66">
        <f t="shared" ref="L7:L8" si="2">F7+I7</f>
        <v>104412.99</v>
      </c>
    </row>
    <row r="8" spans="1:12" ht="15" customHeight="1" x14ac:dyDescent="0.3">
      <c r="A8" s="8">
        <v>43343</v>
      </c>
      <c r="B8" s="18" t="s">
        <v>68</v>
      </c>
      <c r="C8" s="9" t="s">
        <v>15</v>
      </c>
      <c r="D8" s="34"/>
      <c r="E8" s="20"/>
      <c r="F8" s="65">
        <f>F7+D8-E8</f>
        <v>0</v>
      </c>
      <c r="G8" s="34">
        <v>0.73</v>
      </c>
      <c r="H8" s="20"/>
      <c r="I8" s="62">
        <f>I7+G8-H8</f>
        <v>104413.72</v>
      </c>
      <c r="J8" s="34"/>
      <c r="K8" s="65"/>
      <c r="L8" s="66">
        <f t="shared" si="2"/>
        <v>104413.72</v>
      </c>
    </row>
    <row r="9" spans="1:12" ht="15" customHeight="1" x14ac:dyDescent="0.3">
      <c r="A9" s="8">
        <v>43343</v>
      </c>
      <c r="B9" s="26"/>
      <c r="C9" s="27" t="s">
        <v>14</v>
      </c>
      <c r="D9" s="36">
        <f>SUM(D5:D8)</f>
        <v>0</v>
      </c>
      <c r="E9" s="31">
        <f>SUM(E5:E8)</f>
        <v>16265</v>
      </c>
      <c r="F9" s="99">
        <f>F5+D9-E9</f>
        <v>0</v>
      </c>
      <c r="G9" s="36">
        <f>SUM(G5:G8)</f>
        <v>0.73</v>
      </c>
      <c r="H9" s="31">
        <f>SUM(H5:H8)</f>
        <v>0</v>
      </c>
      <c r="I9" s="39">
        <f>I5+G9-H9</f>
        <v>104413.72</v>
      </c>
      <c r="J9" s="36">
        <f>SUM(J5:J8)</f>
        <v>0</v>
      </c>
      <c r="K9" s="67">
        <f>SUM(K5:K8)</f>
        <v>0</v>
      </c>
      <c r="L9" s="68">
        <f>F9+I9</f>
        <v>104413.72</v>
      </c>
    </row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L8" sqref="L8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61" t="s">
        <v>33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2" ht="15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2" x14ac:dyDescent="0.3">
      <c r="A3" s="173" t="s">
        <v>0</v>
      </c>
      <c r="B3" s="171" t="s">
        <v>4</v>
      </c>
      <c r="C3" s="169" t="s">
        <v>5</v>
      </c>
      <c r="D3" s="165" t="s">
        <v>7</v>
      </c>
      <c r="E3" s="166"/>
      <c r="F3" s="167"/>
      <c r="G3" s="165" t="s">
        <v>8</v>
      </c>
      <c r="H3" s="166"/>
      <c r="I3" s="168"/>
      <c r="J3" s="165" t="s">
        <v>9</v>
      </c>
      <c r="K3" s="167"/>
      <c r="L3" s="163" t="s">
        <v>10</v>
      </c>
    </row>
    <row r="4" spans="1:12" ht="15" thickBot="1" x14ac:dyDescent="0.35">
      <c r="A4" s="174"/>
      <c r="B4" s="172"/>
      <c r="C4" s="170"/>
      <c r="D4" s="2" t="s">
        <v>1</v>
      </c>
      <c r="E4" s="3" t="s">
        <v>2</v>
      </c>
      <c r="F4" s="73" t="s">
        <v>3</v>
      </c>
      <c r="G4" s="5" t="s">
        <v>6</v>
      </c>
      <c r="H4" s="6" t="s">
        <v>2</v>
      </c>
      <c r="I4" s="16" t="s">
        <v>3</v>
      </c>
      <c r="J4" s="57" t="s">
        <v>1</v>
      </c>
      <c r="K4" s="7" t="s">
        <v>2</v>
      </c>
      <c r="L4" s="164"/>
    </row>
    <row r="5" spans="1:12" x14ac:dyDescent="0.3">
      <c r="A5" s="8">
        <v>43344</v>
      </c>
      <c r="B5" s="18"/>
      <c r="C5" s="9" t="s">
        <v>111</v>
      </c>
      <c r="D5" s="34"/>
      <c r="E5" s="22"/>
      <c r="F5" s="94">
        <f>'Srpen 2018'!F9</f>
        <v>0</v>
      </c>
      <c r="G5" s="92"/>
      <c r="H5" s="20"/>
      <c r="I5" s="9">
        <f>'Srpen 2018'!I9</f>
        <v>104413.72</v>
      </c>
      <c r="J5" s="74"/>
      <c r="K5" s="11"/>
      <c r="L5" s="17">
        <f>'Srpen 2018'!L9</f>
        <v>104413.72</v>
      </c>
    </row>
    <row r="6" spans="1:12" s="38" customFormat="1" x14ac:dyDescent="0.3">
      <c r="A6" s="138">
        <v>43364</v>
      </c>
      <c r="B6" s="139" t="s">
        <v>83</v>
      </c>
      <c r="C6" s="140" t="s">
        <v>84</v>
      </c>
      <c r="D6" s="141"/>
      <c r="E6" s="142"/>
      <c r="F6" s="143">
        <f>F5+D6-E6</f>
        <v>0</v>
      </c>
      <c r="G6" s="144"/>
      <c r="H6" s="145">
        <v>45266</v>
      </c>
      <c r="I6" s="146">
        <f>I5+G6-H6</f>
        <v>59147.72</v>
      </c>
      <c r="J6" s="147"/>
      <c r="K6" s="148"/>
      <c r="L6" s="149">
        <f>F6+I6</f>
        <v>59147.72</v>
      </c>
    </row>
    <row r="7" spans="1:12" x14ac:dyDescent="0.3">
      <c r="A7" s="8">
        <v>43372</v>
      </c>
      <c r="B7" s="18" t="s">
        <v>83</v>
      </c>
      <c r="C7" s="9" t="s">
        <v>18</v>
      </c>
      <c r="D7" s="34"/>
      <c r="E7" s="22"/>
      <c r="F7" s="95">
        <f>F6+D7-E7</f>
        <v>0</v>
      </c>
      <c r="G7" s="92"/>
      <c r="H7" s="20">
        <v>2</v>
      </c>
      <c r="I7" s="62">
        <f>I6+G7-H7</f>
        <v>59145.72</v>
      </c>
      <c r="J7" s="74"/>
      <c r="K7" s="11"/>
      <c r="L7" s="17">
        <f>F7+I7</f>
        <v>59145.72</v>
      </c>
    </row>
    <row r="8" spans="1:12" x14ac:dyDescent="0.3">
      <c r="A8" s="8">
        <v>43373</v>
      </c>
      <c r="B8" s="18" t="s">
        <v>83</v>
      </c>
      <c r="C8" s="9" t="s">
        <v>15</v>
      </c>
      <c r="D8" s="34"/>
      <c r="E8" s="22"/>
      <c r="F8" s="95">
        <f>F7+D8-E8</f>
        <v>0</v>
      </c>
      <c r="G8" s="92">
        <v>0.62</v>
      </c>
      <c r="H8" s="20"/>
      <c r="I8" s="62">
        <f>I6+G8-H8</f>
        <v>59148.340000000004</v>
      </c>
      <c r="J8" s="74"/>
      <c r="K8" s="11"/>
      <c r="L8" s="17">
        <f>F8+I8</f>
        <v>59148.340000000004</v>
      </c>
    </row>
    <row r="9" spans="1:12" x14ac:dyDescent="0.3">
      <c r="A9" s="8">
        <v>43373</v>
      </c>
      <c r="B9" s="26"/>
      <c r="C9" s="27" t="s">
        <v>14</v>
      </c>
      <c r="D9" s="36">
        <f>SUM(D5:D8)</f>
        <v>0</v>
      </c>
      <c r="E9" s="29">
        <f>SUM(E5:E8)</f>
        <v>0</v>
      </c>
      <c r="F9" s="95">
        <f>F5+D6-E6</f>
        <v>0</v>
      </c>
      <c r="G9" s="93">
        <f>SUM(G5:G8)</f>
        <v>0.62</v>
      </c>
      <c r="H9" s="31">
        <f>SUM(H5:H8)</f>
        <v>45268</v>
      </c>
      <c r="I9" s="39">
        <f>I5+G9-H9</f>
        <v>59146.34</v>
      </c>
      <c r="J9" s="53">
        <f>SUM(J5:J5)</f>
        <v>0</v>
      </c>
      <c r="K9" s="32">
        <f>SUM(K5:K5)</f>
        <v>0</v>
      </c>
      <c r="L9" s="17">
        <f t="shared" ref="L9" si="0">F9+I9</f>
        <v>59146.34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Leden 2018</vt:lpstr>
      <vt:lpstr>Únor 2018</vt:lpstr>
      <vt:lpstr>Březen 2018</vt:lpstr>
      <vt:lpstr>Duben 2018</vt:lpstr>
      <vt:lpstr>Květen 2018</vt:lpstr>
      <vt:lpstr>Červen 2018</vt:lpstr>
      <vt:lpstr>Červenec 2018</vt:lpstr>
      <vt:lpstr>Srpen 2018</vt:lpstr>
      <vt:lpstr>Září 2018</vt:lpstr>
      <vt:lpstr>Říjen 2018</vt:lpstr>
      <vt:lpstr>Listopad 2018</vt:lpstr>
      <vt:lpstr>Prosinec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ZS-Vrbatky-4a</dc:creator>
  <cp:lastModifiedBy>ucitel</cp:lastModifiedBy>
  <dcterms:created xsi:type="dcterms:W3CDTF">2013-03-19T21:22:10Z</dcterms:created>
  <dcterms:modified xsi:type="dcterms:W3CDTF">2022-11-24T20:15:26Z</dcterms:modified>
</cp:coreProperties>
</file>