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Účetnictví\"/>
    </mc:Choice>
  </mc:AlternateContent>
  <xr:revisionPtr revIDLastSave="0" documentId="13_ncr:1_{48911F51-BEB9-4B4B-ACF4-9D2394D25AEF}" xr6:coauthVersionLast="36" xr6:coauthVersionMax="36" xr10:uidLastSave="{00000000-0000-0000-0000-000000000000}"/>
  <bookViews>
    <workbookView xWindow="240" yWindow="132" windowWidth="20112" windowHeight="7932" firstSheet="5" activeTab="11" xr2:uid="{00000000-000D-0000-FFFF-FFFF00000000}"/>
  </bookViews>
  <sheets>
    <sheet name="Leden 2017" sheetId="1" r:id="rId1"/>
    <sheet name="Únor 2017" sheetId="2" r:id="rId2"/>
    <sheet name="Březen 2017" sheetId="3" r:id="rId3"/>
    <sheet name="Duben 2017" sheetId="4" r:id="rId4"/>
    <sheet name="Květen 2017" sheetId="5" r:id="rId5"/>
    <sheet name="Červen 2017" sheetId="6" r:id="rId6"/>
    <sheet name="Červenec 2017" sheetId="7" r:id="rId7"/>
    <sheet name="Srpen 2017" sheetId="8" r:id="rId8"/>
    <sheet name="Září 2017" sheetId="9" r:id="rId9"/>
    <sheet name="Říjen 2017" sheetId="10" r:id="rId10"/>
    <sheet name="Listopad 2017" sheetId="11" r:id="rId11"/>
    <sheet name="Prosinec 2017" sheetId="12" r:id="rId12"/>
  </sheets>
  <calcPr calcId="1790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13" i="12" l="1"/>
  <c r="F7" i="1" l="1"/>
  <c r="D9" i="11"/>
  <c r="J10" i="10"/>
  <c r="E12" i="2" l="1"/>
  <c r="G10" i="10" l="1"/>
  <c r="F10" i="10"/>
  <c r="D12" i="2" l="1"/>
  <c r="H9" i="1"/>
  <c r="E9" i="1"/>
  <c r="D9" i="1"/>
  <c r="F9" i="1" s="1"/>
  <c r="L5" i="1"/>
  <c r="I6" i="1"/>
  <c r="I7" i="1" s="1"/>
  <c r="I8" i="1" s="1"/>
  <c r="F6" i="1"/>
  <c r="L6" i="1" l="1"/>
  <c r="L7" i="1" l="1"/>
  <c r="F8" i="1"/>
  <c r="L8" i="1" s="1"/>
  <c r="K17" i="12" l="1"/>
  <c r="J17" i="12"/>
  <c r="H17" i="12"/>
  <c r="G17" i="12"/>
  <c r="E17" i="12"/>
  <c r="D17" i="12"/>
  <c r="K9" i="11"/>
  <c r="J9" i="11"/>
  <c r="H9" i="11"/>
  <c r="G9" i="11"/>
  <c r="E9" i="11"/>
  <c r="M10" i="10"/>
  <c r="L10" i="10"/>
  <c r="H8" i="9"/>
  <c r="G8" i="9"/>
  <c r="E8" i="9"/>
  <c r="D8" i="9"/>
  <c r="K11" i="8"/>
  <c r="J11" i="8"/>
  <c r="H11" i="8"/>
  <c r="E11" i="8"/>
  <c r="D11" i="8"/>
  <c r="G11" i="8"/>
  <c r="K8" i="9"/>
  <c r="J8" i="9"/>
  <c r="D12" i="7" l="1"/>
  <c r="E12" i="7"/>
  <c r="G12" i="7"/>
  <c r="H12" i="7"/>
  <c r="K12" i="7"/>
  <c r="J12" i="7"/>
  <c r="K10" i="6"/>
  <c r="J10" i="6"/>
  <c r="H10" i="6"/>
  <c r="G10" i="6"/>
  <c r="E10" i="6"/>
  <c r="D10" i="6"/>
  <c r="H12" i="5"/>
  <c r="G12" i="5"/>
  <c r="E12" i="5"/>
  <c r="D12" i="5"/>
  <c r="H8" i="4"/>
  <c r="G8" i="4"/>
  <c r="K8" i="4"/>
  <c r="J8" i="4"/>
  <c r="E8" i="4"/>
  <c r="D8" i="4"/>
  <c r="J7" i="3"/>
  <c r="K12" i="2"/>
  <c r="J12" i="2"/>
  <c r="H7" i="3"/>
  <c r="G7" i="3"/>
  <c r="D7" i="3"/>
  <c r="E7" i="3"/>
  <c r="H12" i="2"/>
  <c r="G12" i="2"/>
  <c r="G9" i="1" l="1"/>
  <c r="I9" i="1" s="1"/>
  <c r="I5" i="2" l="1"/>
  <c r="I6" i="2" s="1"/>
  <c r="I7" i="2" s="1"/>
  <c r="I9" i="2" s="1"/>
  <c r="I10" i="2" s="1"/>
  <c r="I11" i="2" s="1"/>
  <c r="I12" i="2"/>
  <c r="I5" i="3" s="1"/>
  <c r="I6" i="3" s="1"/>
  <c r="I7" i="3" l="1"/>
  <c r="I5" i="4" s="1"/>
  <c r="I6" i="4" l="1"/>
  <c r="I7" i="4" s="1"/>
  <c r="I8" i="4"/>
  <c r="I5" i="5"/>
  <c r="I6" i="5" s="1"/>
  <c r="I10" i="5" s="1"/>
  <c r="I11" i="5" s="1"/>
  <c r="I12" i="5" l="1"/>
  <c r="I5" i="6" s="1"/>
  <c r="I6" i="6" l="1"/>
  <c r="I7" i="6" s="1"/>
  <c r="I8" i="6" s="1"/>
  <c r="I9" i="6" s="1"/>
  <c r="I10" i="6"/>
  <c r="I5" i="7" s="1"/>
  <c r="I6" i="7" l="1"/>
  <c r="I7" i="7" s="1"/>
  <c r="I8" i="7" s="1"/>
  <c r="I12" i="7"/>
  <c r="I5" i="8" s="1"/>
  <c r="I6" i="8" s="1"/>
  <c r="I7" i="8" s="1"/>
  <c r="I8" i="8" s="1"/>
  <c r="I10" i="7" l="1"/>
  <c r="I11" i="7" s="1"/>
  <c r="I9" i="7"/>
  <c r="I9" i="8"/>
  <c r="I10" i="8" s="1"/>
  <c r="I11" i="8"/>
  <c r="I5" i="9" s="1"/>
  <c r="I6" i="9" s="1"/>
  <c r="I7" i="9" s="1"/>
  <c r="I8" i="9" l="1"/>
  <c r="K5" i="10" s="1"/>
  <c r="K10" i="10" s="1"/>
  <c r="F5" i="2"/>
  <c r="F12" i="2" s="1"/>
  <c r="K6" i="10" l="1"/>
  <c r="K7" i="10" s="1"/>
  <c r="F6" i="2"/>
  <c r="L9" i="1"/>
  <c r="L5" i="2" s="1"/>
  <c r="I5" i="11" l="1"/>
  <c r="K8" i="10"/>
  <c r="K9" i="10" s="1"/>
  <c r="F7" i="2"/>
  <c r="F8" i="2" s="1"/>
  <c r="L6" i="2"/>
  <c r="L12" i="2"/>
  <c r="L5" i="3" s="1"/>
  <c r="F5" i="3"/>
  <c r="F6" i="3" s="1"/>
  <c r="I6" i="11" l="1"/>
  <c r="I7" i="11" s="1"/>
  <c r="I8" i="11" s="1"/>
  <c r="I9" i="11"/>
  <c r="I5" i="12" s="1"/>
  <c r="I6" i="12" s="1"/>
  <c r="I7" i="12" s="1"/>
  <c r="I8" i="12" s="1"/>
  <c r="I9" i="12" s="1"/>
  <c r="I10" i="12" s="1"/>
  <c r="I11" i="12" s="1"/>
  <c r="I12" i="12" s="1"/>
  <c r="I14" i="12" s="1"/>
  <c r="I15" i="12" s="1"/>
  <c r="I16" i="12" s="1"/>
  <c r="L7" i="2"/>
  <c r="F7" i="3"/>
  <c r="I17" i="12" l="1"/>
  <c r="L7" i="3"/>
  <c r="L5" i="4" s="1"/>
  <c r="F5" i="4"/>
  <c r="F6" i="4" s="1"/>
  <c r="F7" i="4" s="1"/>
  <c r="L6" i="3" l="1"/>
  <c r="F8" i="4"/>
  <c r="L8" i="4" l="1"/>
  <c r="L5" i="5" s="1"/>
  <c r="F5" i="5"/>
  <c r="L6" i="4"/>
  <c r="F6" i="5" l="1"/>
  <c r="F12" i="5"/>
  <c r="F5" i="6" s="1"/>
  <c r="F6" i="6" s="1"/>
  <c r="L6" i="5"/>
  <c r="L12" i="5" l="1"/>
  <c r="L5" i="6" s="1"/>
  <c r="F8" i="5"/>
  <c r="F9" i="5" s="1"/>
  <c r="F10" i="5" s="1"/>
  <c r="F11" i="5" s="1"/>
  <c r="L10" i="2"/>
  <c r="F10" i="6"/>
  <c r="L10" i="5" l="1"/>
  <c r="L11" i="2"/>
  <c r="L11" i="5"/>
  <c r="L10" i="6"/>
  <c r="L5" i="7" s="1"/>
  <c r="F5" i="7"/>
  <c r="F7" i="7" l="1"/>
  <c r="F8" i="7" s="1"/>
  <c r="F9" i="7" s="1"/>
  <c r="F6" i="7"/>
  <c r="L6" i="7" s="1"/>
  <c r="L7" i="4"/>
  <c r="F12" i="7"/>
  <c r="L9" i="7" l="1"/>
  <c r="F10" i="7"/>
  <c r="L7" i="7"/>
  <c r="L12" i="7"/>
  <c r="F5" i="8"/>
  <c r="F11" i="7" l="1"/>
  <c r="L10" i="7"/>
  <c r="F6" i="8"/>
  <c r="L6" i="8" s="1"/>
  <c r="F11" i="8"/>
  <c r="L11" i="7"/>
  <c r="L8" i="7"/>
  <c r="L5" i="8"/>
  <c r="F7" i="8" l="1"/>
  <c r="F9" i="8" s="1"/>
  <c r="F5" i="9"/>
  <c r="L7" i="8" l="1"/>
  <c r="F8" i="8"/>
  <c r="L8" i="8" s="1"/>
  <c r="F8" i="9"/>
  <c r="F6" i="9"/>
  <c r="L11" i="8"/>
  <c r="L5" i="9" s="1"/>
  <c r="L6" i="9" l="1"/>
  <c r="F7" i="9"/>
  <c r="L7" i="9" s="1"/>
  <c r="L8" i="9"/>
  <c r="H5" i="10"/>
  <c r="H6" i="10" l="1"/>
  <c r="H7" i="10" s="1"/>
  <c r="H8" i="10" s="1"/>
  <c r="H9" i="10" s="1"/>
  <c r="N9" i="10" s="1"/>
  <c r="H10" i="10"/>
  <c r="N6" i="10" l="1"/>
  <c r="N7" i="10"/>
  <c r="L9" i="8" l="1"/>
  <c r="F10" i="8"/>
  <c r="L10" i="8" s="1"/>
  <c r="L6" i="6" l="1"/>
  <c r="F7" i="6"/>
  <c r="L7" i="6" l="1"/>
  <c r="F8" i="6"/>
  <c r="F9" i="6" l="1"/>
  <c r="L9" i="6" s="1"/>
  <c r="L8" i="6"/>
  <c r="N10" i="10" l="1"/>
  <c r="L5" i="11" s="1"/>
  <c r="N8" i="10"/>
  <c r="F5" i="11" l="1"/>
  <c r="N5" i="10"/>
  <c r="F6" i="11" l="1"/>
  <c r="F7" i="11" s="1"/>
  <c r="F8" i="11" s="1"/>
  <c r="F9" i="11"/>
  <c r="L8" i="11" l="1"/>
  <c r="L9" i="11" l="1"/>
  <c r="L5" i="12" s="1"/>
  <c r="F5" i="12"/>
  <c r="F17" i="12" l="1"/>
  <c r="L17" i="12" s="1"/>
  <c r="F6" i="12"/>
  <c r="F7" i="12" l="1"/>
  <c r="L6" i="12"/>
  <c r="F8" i="12" l="1"/>
  <c r="L7" i="12"/>
  <c r="F9" i="12" l="1"/>
  <c r="L8" i="12"/>
  <c r="F10" i="12" l="1"/>
  <c r="L9" i="12"/>
  <c r="F11" i="12" l="1"/>
  <c r="L10" i="12"/>
  <c r="F12" i="12" l="1"/>
  <c r="F13" i="12" s="1"/>
  <c r="L11" i="12"/>
  <c r="F14" i="12" l="1"/>
  <c r="L13" i="12"/>
  <c r="L12" i="12"/>
  <c r="F15" i="12" l="1"/>
  <c r="L14" i="12"/>
  <c r="F16" i="12" l="1"/>
  <c r="L16" i="12" s="1"/>
  <c r="L15" i="12"/>
</calcChain>
</file>

<file path=xl/sharedStrings.xml><?xml version="1.0" encoding="utf-8"?>
<sst xmlns="http://schemas.openxmlformats.org/spreadsheetml/2006/main" count="319" uniqueCount="106">
  <si>
    <t>Datum</t>
  </si>
  <si>
    <t>Příjem</t>
  </si>
  <si>
    <t>Výdej</t>
  </si>
  <si>
    <t>Zůstatek</t>
  </si>
  <si>
    <t>Doklad</t>
  </si>
  <si>
    <t>Účel platby</t>
  </si>
  <si>
    <t xml:space="preserve">Příjem </t>
  </si>
  <si>
    <t>Pokladna</t>
  </si>
  <si>
    <t>Běžný účet</t>
  </si>
  <si>
    <t>Průběžné položky</t>
  </si>
  <si>
    <t>Konečný zůstatek</t>
  </si>
  <si>
    <t>VPD/2</t>
  </si>
  <si>
    <t>VPD/3</t>
  </si>
  <si>
    <t>VPD/4</t>
  </si>
  <si>
    <t>VPD/5</t>
  </si>
  <si>
    <t>souhrn příjmů a výdajů</t>
  </si>
  <si>
    <t>VPD/6</t>
  </si>
  <si>
    <t>zúčtování kladných úroků</t>
  </si>
  <si>
    <t>VPD/7</t>
  </si>
  <si>
    <t>VPD/8</t>
  </si>
  <si>
    <t>PPD/1</t>
  </si>
  <si>
    <t>za vedení účtu, výpisy a trans.</t>
  </si>
  <si>
    <t>za vedení účtu, výpisy, trans.</t>
  </si>
  <si>
    <t>poplatek za vedení účtu</t>
  </si>
  <si>
    <t>PPD/3</t>
  </si>
  <si>
    <t>PPD/4</t>
  </si>
  <si>
    <t>PPD/5</t>
  </si>
  <si>
    <t>VPD/01</t>
  </si>
  <si>
    <t>Školní knihovna Vrbátky</t>
  </si>
  <si>
    <t>PENĚŽNÍ DENÍK Prosinec 2017</t>
  </si>
  <si>
    <t>PENĚŽNÍ DENÍK Leden 2017</t>
  </si>
  <si>
    <t>PENĚŽNÍ DENÍK  Únor 2017</t>
  </si>
  <si>
    <t>PENĚŽNÍ DENÍK Březen 2017</t>
  </si>
  <si>
    <t>PENĚŽNÍ DENÍK Duben 2017</t>
  </si>
  <si>
    <t>PENĚŽNÍ DENÍK Květen 2017</t>
  </si>
  <si>
    <t>PENĚŽNÍ DENÍK Červenec 2017</t>
  </si>
  <si>
    <t>PENĚŽNÍ DENÍK Srpen 2017</t>
  </si>
  <si>
    <t>PENĚŽNÍ DENÍK Září 2017</t>
  </si>
  <si>
    <t>PENĚŽNÍ DENÍK Říjen 2017</t>
  </si>
  <si>
    <t>PENĚŽNÍ DENÍK Listopad 2017</t>
  </si>
  <si>
    <t>převod zůstatků z 31.12.2017</t>
  </si>
  <si>
    <t xml:space="preserve">pomůcky do MŠ </t>
  </si>
  <si>
    <t>výtěžek z plesu KPŠ</t>
  </si>
  <si>
    <t>2017/1</t>
  </si>
  <si>
    <t>zůstatek z měsíce ledna 2017</t>
  </si>
  <si>
    <t>2/2017</t>
  </si>
  <si>
    <t>výtvarné potřeby pro MŠ</t>
  </si>
  <si>
    <t>příspěvek na LVK</t>
  </si>
  <si>
    <t>kurzovné keramika - dospělí</t>
  </si>
  <si>
    <t>2017/3</t>
  </si>
  <si>
    <t>zůstatek z března 2017</t>
  </si>
  <si>
    <t>2017/4</t>
  </si>
  <si>
    <t>akce s příspěvkem KPŠ - 1.2.-31.3.2017</t>
  </si>
  <si>
    <t>zůstatek z dubna 2017</t>
  </si>
  <si>
    <t>2017/5</t>
  </si>
  <si>
    <t>šerpy na pasování školáků</t>
  </si>
  <si>
    <t>publikace pro výuku Dubany</t>
  </si>
  <si>
    <t>akce s příspěvkem KPŠ 1.4.-31.5.2017</t>
  </si>
  <si>
    <t>dobrovolné vstupné - školní akademie</t>
  </si>
  <si>
    <t>zůstatek z května 2017</t>
  </si>
  <si>
    <t>2017/6</t>
  </si>
  <si>
    <t>knihy, pasování prvňáčků na čtenáře</t>
  </si>
  <si>
    <t>prázdninové deníky</t>
  </si>
  <si>
    <t>PENĚŽNÍ DENÍK Červen 2017</t>
  </si>
  <si>
    <t>zůstatek z června 2017</t>
  </si>
  <si>
    <t>2017/7</t>
  </si>
  <si>
    <t>akce s příspěvkem KPŠ 1.6.-30.6.2017</t>
  </si>
  <si>
    <t>keramika dospělí - výrobky + kurzovné</t>
  </si>
  <si>
    <t>dar od obce Vrbátky</t>
  </si>
  <si>
    <t>MŠ - dárkové balíčky</t>
  </si>
  <si>
    <t>2017/8</t>
  </si>
  <si>
    <t>učebnice češtiny</t>
  </si>
  <si>
    <t>příručky pro učitele</t>
  </si>
  <si>
    <t>knihy a sladkosti pro prvňáčky</t>
  </si>
  <si>
    <t>VPD 9</t>
  </si>
  <si>
    <t>pasování na čtenáře</t>
  </si>
  <si>
    <t>2017/10</t>
  </si>
  <si>
    <t>darovací smlouva ze dne 15.9.2017</t>
  </si>
  <si>
    <t>darovací smlouva ze dne 20.4.2017</t>
  </si>
  <si>
    <t>zůstatek ze září 2017</t>
  </si>
  <si>
    <t>zůstatek ze srpna 2017</t>
  </si>
  <si>
    <t>zůstatek z července 2017</t>
  </si>
  <si>
    <t>zůstatek ze října 2017</t>
  </si>
  <si>
    <t>kurzovné keramika dospělí</t>
  </si>
  <si>
    <t>PPD 6</t>
  </si>
  <si>
    <t>VPD 10</t>
  </si>
  <si>
    <t>akce s příspěvkem od KPŠ 1.9-29.11.2017</t>
  </si>
  <si>
    <t>zůstatek z listopadu 2017</t>
  </si>
  <si>
    <t>2017/12</t>
  </si>
  <si>
    <t>svařák na mikulášský stánek KPŠ</t>
  </si>
  <si>
    <t>darovací smlouva od obce Vrbátky</t>
  </si>
  <si>
    <t>VPD 11</t>
  </si>
  <si>
    <t>akce s příspěvkem od KPŠ</t>
  </si>
  <si>
    <t>PPD 7</t>
  </si>
  <si>
    <t>PPD 8</t>
  </si>
  <si>
    <t>Příspěvky MŠ do KPŠ 2017/2018</t>
  </si>
  <si>
    <t xml:space="preserve">bankovní poplatek </t>
  </si>
  <si>
    <t>Příspěvky ZŠ do KPŠ  2017/2018</t>
  </si>
  <si>
    <t>vánoční prodej - zabíjačka</t>
  </si>
  <si>
    <t>darovací smlouva doprava, keramika</t>
  </si>
  <si>
    <t>9/2017</t>
  </si>
  <si>
    <t>VPD12</t>
  </si>
  <si>
    <t>pomůcky do MŠ 2017</t>
  </si>
  <si>
    <t>PPD 9</t>
  </si>
  <si>
    <t>akce s příspěvkem KPŠ 1.1.-6.2.2017</t>
  </si>
  <si>
    <t>zůstatek z února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</si>
</sst>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Kč&quot;;[Red]\-#,##0.00\ &quot;Kč&quot;"/>
    <numFmt numFmtId="44" formatCode="_-* #,##0.00\ &quot;Kč&quot;_-;\-* #,##0.00\ &quot;Kč&quot;_-;_-* &quot;-&quot;??\ &quot;Kč&quot;_-;_-@_-"/>
    <numFmt numFmtId="164" formatCode="#,##0.00\ &quot;Kč&quot;"/>
  </numFmts>
  <fonts count="3" x14ac:knownFonts="1">
    <font>
      <sz val="11"/>
      <color theme="1"/>
      <name val="Calibri"/>
      <family val="2"/>
      <charset val="238"/>
      <scheme val="minor"/>
    </font>
    <font>
      <sz val="28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52">
    <xf numFmtId="0" fontId="0" fillId="0" borderId="0" xfId="0"/>
    <xf numFmtId="0" fontId="0" fillId="0" borderId="0" xfId="0" applyAlignment="1">
      <alignment horizontal="center" vertical="center" wrapText="1" shrinkToFit="1"/>
    </xf>
    <xf numFmtId="8" fontId="0" fillId="0" borderId="11" xfId="0" applyNumberFormat="1" applyBorder="1" applyAlignment="1">
      <alignment horizontal="center" vertical="center" wrapText="1" shrinkToFit="1"/>
    </xf>
    <xf numFmtId="0" fontId="0" fillId="0" borderId="12" xfId="0" applyBorder="1" applyAlignment="1">
      <alignment horizontal="center" vertical="center" wrapText="1" shrinkToFit="1"/>
    </xf>
    <xf numFmtId="8" fontId="0" fillId="0" borderId="13" xfId="0" applyNumberFormat="1" applyBorder="1" applyAlignment="1">
      <alignment horizontal="center" vertical="center" wrapText="1" shrinkToFit="1"/>
    </xf>
    <xf numFmtId="0" fontId="0" fillId="0" borderId="11" xfId="0" applyBorder="1" applyAlignment="1">
      <alignment horizontal="center" vertical="center" wrapText="1" shrinkToFit="1"/>
    </xf>
    <xf numFmtId="8" fontId="0" fillId="0" borderId="12" xfId="0" applyNumberFormat="1" applyBorder="1" applyAlignment="1">
      <alignment horizontal="center" vertical="center" wrapText="1" shrinkToFit="1"/>
    </xf>
    <xf numFmtId="0" fontId="0" fillId="0" borderId="13" xfId="0" applyBorder="1" applyAlignment="1">
      <alignment horizontal="center" vertical="center" wrapText="1" shrinkToFit="1"/>
    </xf>
    <xf numFmtId="14" fontId="0" fillId="0" borderId="18" xfId="0" applyNumberFormat="1" applyBorder="1" applyAlignment="1">
      <alignment horizontal="center" vertical="center" wrapText="1" shrinkToFit="1"/>
    </xf>
    <xf numFmtId="0" fontId="0" fillId="0" borderId="3" xfId="0" applyBorder="1" applyAlignment="1">
      <alignment horizontal="center" vertical="center" wrapText="1" shrinkToFit="1"/>
    </xf>
    <xf numFmtId="0" fontId="0" fillId="0" borderId="18" xfId="0" applyBorder="1" applyAlignment="1">
      <alignment horizontal="center" vertical="center" wrapText="1" shrinkToFit="1"/>
    </xf>
    <xf numFmtId="0" fontId="0" fillId="0" borderId="19" xfId="0" applyBorder="1" applyAlignment="1">
      <alignment horizontal="center" vertical="center" wrapText="1" shrinkToFit="1"/>
    </xf>
    <xf numFmtId="14" fontId="0" fillId="0" borderId="9" xfId="0" applyNumberFormat="1" applyBorder="1" applyAlignment="1">
      <alignment horizontal="center" vertical="center" wrapText="1" shrinkToFit="1"/>
    </xf>
    <xf numFmtId="0" fontId="0" fillId="0" borderId="4" xfId="0" applyBorder="1" applyAlignment="1">
      <alignment horizontal="center" vertical="center" wrapText="1" shrinkToFit="1"/>
    </xf>
    <xf numFmtId="0" fontId="0" fillId="0" borderId="9" xfId="0" applyBorder="1" applyAlignment="1">
      <alignment horizontal="center" vertical="center" wrapText="1" shrinkToFit="1"/>
    </xf>
    <xf numFmtId="0" fontId="0" fillId="0" borderId="10" xfId="0" applyBorder="1" applyAlignment="1">
      <alignment horizontal="center" vertical="center" wrapText="1" shrinkToFit="1"/>
    </xf>
    <xf numFmtId="0" fontId="0" fillId="0" borderId="24" xfId="0" applyBorder="1" applyAlignment="1">
      <alignment horizontal="center" vertical="center" wrapText="1" shrinkToFit="1"/>
    </xf>
    <xf numFmtId="8" fontId="0" fillId="0" borderId="14" xfId="0" applyNumberFormat="1" applyBorder="1" applyAlignment="1">
      <alignment horizontal="center" vertical="center" wrapText="1" shrinkToFit="1"/>
    </xf>
    <xf numFmtId="49" fontId="0" fillId="0" borderId="2" xfId="0" applyNumberFormat="1" applyBorder="1" applyAlignment="1">
      <alignment horizontal="center" vertical="center" wrapText="1" shrinkToFit="1"/>
    </xf>
    <xf numFmtId="49" fontId="0" fillId="0" borderId="1" xfId="0" applyNumberFormat="1" applyBorder="1" applyAlignment="1">
      <alignment horizontal="center" vertical="center" wrapText="1" shrinkToFit="1"/>
    </xf>
    <xf numFmtId="164" fontId="0" fillId="0" borderId="2" xfId="0" applyNumberFormat="1" applyBorder="1" applyAlignment="1">
      <alignment horizontal="center" vertical="center" wrapText="1" shrinkToFit="1"/>
    </xf>
    <xf numFmtId="164" fontId="0" fillId="0" borderId="1" xfId="0" applyNumberFormat="1" applyBorder="1" applyAlignment="1">
      <alignment horizontal="center" vertical="center" wrapText="1" shrinkToFit="1"/>
    </xf>
    <xf numFmtId="2" fontId="0" fillId="0" borderId="2" xfId="0" applyNumberFormat="1" applyBorder="1" applyAlignment="1">
      <alignment horizontal="center" vertical="center" wrapText="1" shrinkToFit="1"/>
    </xf>
    <xf numFmtId="2" fontId="0" fillId="0" borderId="19" xfId="0" applyNumberFormat="1" applyBorder="1" applyAlignment="1">
      <alignment horizontal="center" vertical="center" wrapText="1" shrinkToFit="1"/>
    </xf>
    <xf numFmtId="2" fontId="0" fillId="0" borderId="1" xfId="0" applyNumberFormat="1" applyBorder="1" applyAlignment="1">
      <alignment horizontal="center" vertical="center" wrapText="1" shrinkToFit="1"/>
    </xf>
    <xf numFmtId="2" fontId="0" fillId="0" borderId="10" xfId="0" applyNumberFormat="1" applyBorder="1" applyAlignment="1">
      <alignment horizontal="center" vertical="center" wrapText="1" shrinkToFit="1"/>
    </xf>
    <xf numFmtId="14" fontId="0" fillId="2" borderId="9" xfId="0" applyNumberFormat="1" applyFill="1" applyBorder="1" applyAlignment="1">
      <alignment horizontal="center" vertical="center" wrapText="1" shrinkToFit="1"/>
    </xf>
    <xf numFmtId="49" fontId="0" fillId="2" borderId="1" xfId="0" applyNumberFormat="1" applyFill="1" applyBorder="1" applyAlignment="1">
      <alignment horizontal="center" vertical="center" wrapText="1" shrinkToFit="1"/>
    </xf>
    <xf numFmtId="0" fontId="0" fillId="2" borderId="4" xfId="0" applyFill="1" applyBorder="1" applyAlignment="1">
      <alignment horizontal="center" vertical="center" wrapText="1" shrinkToFit="1"/>
    </xf>
    <xf numFmtId="0" fontId="0" fillId="2" borderId="9" xfId="0" applyFill="1" applyBorder="1" applyAlignment="1">
      <alignment horizontal="center" vertical="center" wrapText="1" shrinkToFit="1"/>
    </xf>
    <xf numFmtId="2" fontId="0" fillId="2" borderId="1" xfId="0" applyNumberFormat="1" applyFill="1" applyBorder="1" applyAlignment="1">
      <alignment horizontal="center" vertical="center" wrapText="1" shrinkToFit="1"/>
    </xf>
    <xf numFmtId="2" fontId="0" fillId="2" borderId="19" xfId="0" applyNumberFormat="1" applyFill="1" applyBorder="1" applyAlignment="1">
      <alignment horizontal="center" vertical="center" wrapText="1" shrinkToFit="1"/>
    </xf>
    <xf numFmtId="164" fontId="0" fillId="2" borderId="1" xfId="0" applyNumberFormat="1" applyFill="1" applyBorder="1" applyAlignment="1">
      <alignment horizontal="center" vertical="center" wrapText="1" shrinkToFit="1"/>
    </xf>
    <xf numFmtId="0" fontId="0" fillId="2" borderId="10" xfId="0" applyFill="1" applyBorder="1" applyAlignment="1">
      <alignment horizontal="center" vertical="center" wrapText="1" shrinkToFit="1"/>
    </xf>
    <xf numFmtId="8" fontId="0" fillId="2" borderId="14" xfId="0" applyNumberFormat="1" applyFill="1" applyBorder="1" applyAlignment="1">
      <alignment horizontal="center" vertical="center" wrapText="1" shrinkToFit="1"/>
    </xf>
    <xf numFmtId="164" fontId="0" fillId="0" borderId="18" xfId="0" applyNumberFormat="1" applyBorder="1" applyAlignment="1">
      <alignment horizontal="center" vertical="center" wrapText="1" shrinkToFit="1"/>
    </xf>
    <xf numFmtId="164" fontId="0" fillId="0" borderId="9" xfId="0" applyNumberFormat="1" applyBorder="1" applyAlignment="1">
      <alignment horizontal="center" vertical="center" wrapText="1" shrinkToFit="1"/>
    </xf>
    <xf numFmtId="164" fontId="0" fillId="2" borderId="9" xfId="0" applyNumberFormat="1" applyFill="1" applyBorder="1" applyAlignment="1">
      <alignment horizontal="center" vertical="center" wrapText="1" shrinkToFit="1"/>
    </xf>
    <xf numFmtId="0" fontId="0" fillId="0" borderId="0" xfId="0" applyFill="1" applyAlignment="1">
      <alignment horizontal="center" vertical="center" wrapText="1" shrinkToFit="1"/>
    </xf>
    <xf numFmtId="0" fontId="0" fillId="0" borderId="0" xfId="0" applyFill="1"/>
    <xf numFmtId="164" fontId="0" fillId="2" borderId="3" xfId="0" applyNumberFormat="1" applyFill="1" applyBorder="1" applyAlignment="1">
      <alignment horizontal="center" vertical="center" wrapText="1" shrinkToFit="1"/>
    </xf>
    <xf numFmtId="14" fontId="0" fillId="0" borderId="0" xfId="0" applyNumberFormat="1" applyBorder="1" applyAlignment="1">
      <alignment horizontal="center" vertical="center" wrapText="1" shrinkToFit="1"/>
    </xf>
    <xf numFmtId="49" fontId="0" fillId="0" borderId="0" xfId="0" applyNumberFormat="1" applyBorder="1" applyAlignment="1">
      <alignment horizontal="center" vertical="center" wrapText="1" shrinkToFit="1"/>
    </xf>
    <xf numFmtId="0" fontId="0" fillId="0" borderId="0" xfId="0" applyBorder="1" applyAlignment="1">
      <alignment horizontal="center" vertical="center" wrapText="1" shrinkToFit="1"/>
    </xf>
    <xf numFmtId="164" fontId="0" fillId="0" borderId="0" xfId="0" applyNumberFormat="1" applyBorder="1" applyAlignment="1">
      <alignment horizontal="center" vertical="center" wrapText="1" shrinkToFit="1"/>
    </xf>
    <xf numFmtId="2" fontId="0" fillId="0" borderId="0" xfId="0" applyNumberFormat="1" applyBorder="1" applyAlignment="1">
      <alignment horizontal="center" vertical="center" wrapText="1" shrinkToFit="1"/>
    </xf>
    <xf numFmtId="8" fontId="0" fillId="0" borderId="0" xfId="0" applyNumberFormat="1" applyBorder="1" applyAlignment="1">
      <alignment horizontal="center" vertical="center" wrapText="1" shrinkToFit="1"/>
    </xf>
    <xf numFmtId="14" fontId="0" fillId="0" borderId="0" xfId="0" applyNumberFormat="1" applyFill="1" applyBorder="1" applyAlignment="1">
      <alignment horizontal="center" vertical="center" wrapText="1" shrinkToFit="1"/>
    </xf>
    <xf numFmtId="49" fontId="0" fillId="0" borderId="0" xfId="0" applyNumberFormat="1" applyFill="1" applyBorder="1" applyAlignment="1">
      <alignment horizontal="center" vertical="center" wrapText="1" shrinkToFit="1"/>
    </xf>
    <xf numFmtId="0" fontId="0" fillId="0" borderId="0" xfId="0" applyFill="1" applyBorder="1" applyAlignment="1">
      <alignment horizontal="center" vertical="center" wrapText="1" shrinkToFit="1"/>
    </xf>
    <xf numFmtId="164" fontId="0" fillId="0" borderId="0" xfId="0" applyNumberFormat="1" applyFill="1" applyBorder="1" applyAlignment="1">
      <alignment horizontal="center" vertical="center" wrapText="1" shrinkToFit="1"/>
    </xf>
    <xf numFmtId="2" fontId="0" fillId="0" borderId="0" xfId="0" applyNumberFormat="1" applyFill="1" applyBorder="1" applyAlignment="1">
      <alignment horizontal="center" vertical="center" wrapText="1" shrinkToFit="1"/>
    </xf>
    <xf numFmtId="8" fontId="0" fillId="0" borderId="0" xfId="0" applyNumberFormat="1" applyFill="1" applyBorder="1" applyAlignment="1">
      <alignment horizontal="center" vertical="center" wrapText="1" shrinkToFit="1"/>
    </xf>
    <xf numFmtId="14" fontId="0" fillId="2" borderId="1" xfId="0" applyNumberFormat="1" applyFill="1" applyBorder="1" applyAlignment="1">
      <alignment horizontal="center" vertical="center" wrapText="1" shrinkToFit="1"/>
    </xf>
    <xf numFmtId="0" fontId="0" fillId="2" borderId="1" xfId="0" applyFill="1" applyBorder="1" applyAlignment="1">
      <alignment horizontal="center" vertical="center" wrapText="1" shrinkToFit="1"/>
    </xf>
    <xf numFmtId="14" fontId="0" fillId="0" borderId="32" xfId="0" applyNumberFormat="1" applyBorder="1" applyAlignment="1">
      <alignment horizontal="center" vertical="center" wrapText="1" shrinkToFit="1"/>
    </xf>
    <xf numFmtId="0" fontId="0" fillId="0" borderId="33" xfId="0" applyBorder="1" applyAlignment="1">
      <alignment horizontal="center" vertical="center" wrapText="1" shrinkToFit="1"/>
    </xf>
    <xf numFmtId="0" fontId="0" fillId="0" borderId="30" xfId="0" applyBorder="1" applyAlignment="1">
      <alignment horizontal="center" vertical="center" wrapText="1" shrinkToFit="1"/>
    </xf>
    <xf numFmtId="8" fontId="0" fillId="0" borderId="29" xfId="0" applyNumberFormat="1" applyBorder="1" applyAlignment="1">
      <alignment horizontal="center" vertical="center" wrapText="1" shrinkToFit="1"/>
    </xf>
    <xf numFmtId="8" fontId="0" fillId="0" borderId="27" xfId="0" applyNumberFormat="1" applyBorder="1" applyAlignment="1">
      <alignment horizontal="center" vertical="center" wrapText="1" shrinkToFit="1"/>
    </xf>
    <xf numFmtId="0" fontId="0" fillId="0" borderId="28" xfId="0" applyBorder="1" applyAlignment="1">
      <alignment horizontal="center" vertical="center" wrapText="1" shrinkToFit="1"/>
    </xf>
    <xf numFmtId="0" fontId="0" fillId="0" borderId="27" xfId="0" applyBorder="1" applyAlignment="1">
      <alignment horizontal="center" vertical="center" wrapText="1" shrinkToFit="1"/>
    </xf>
    <xf numFmtId="8" fontId="0" fillId="0" borderId="28" xfId="0" applyNumberFormat="1" applyBorder="1" applyAlignment="1">
      <alignment horizontal="center" vertical="center" wrapText="1" shrinkToFit="1"/>
    </xf>
    <xf numFmtId="0" fontId="0" fillId="0" borderId="31" xfId="0" applyBorder="1" applyAlignment="1">
      <alignment horizontal="center" vertical="center" wrapText="1" shrinkToFit="1"/>
    </xf>
    <xf numFmtId="164" fontId="0" fillId="0" borderId="3" xfId="0" applyNumberFormat="1" applyBorder="1" applyAlignment="1">
      <alignment horizontal="center" vertical="center" wrapText="1" shrinkToFit="1"/>
    </xf>
    <xf numFmtId="8" fontId="0" fillId="2" borderId="9" xfId="0" applyNumberFormat="1" applyFill="1" applyBorder="1" applyAlignment="1">
      <alignment horizontal="center" vertical="center" wrapText="1" shrinkToFit="1"/>
    </xf>
    <xf numFmtId="164" fontId="0" fillId="0" borderId="1" xfId="0" applyNumberFormat="1" applyBorder="1" applyAlignment="1">
      <alignment horizontal="center" vertical="center" shrinkToFit="1"/>
    </xf>
    <xf numFmtId="164" fontId="0" fillId="0" borderId="19" xfId="0" applyNumberFormat="1" applyBorder="1" applyAlignment="1">
      <alignment horizontal="center" vertical="center" wrapText="1" shrinkToFit="1"/>
    </xf>
    <xf numFmtId="164" fontId="0" fillId="0" borderId="14" xfId="0" applyNumberFormat="1" applyBorder="1" applyAlignment="1">
      <alignment horizontal="center" vertical="center" wrapText="1" shrinkToFit="1"/>
    </xf>
    <xf numFmtId="164" fontId="0" fillId="2" borderId="10" xfId="0" applyNumberFormat="1" applyFill="1" applyBorder="1" applyAlignment="1">
      <alignment horizontal="center" vertical="center" wrapText="1" shrinkToFit="1"/>
    </xf>
    <xf numFmtId="164" fontId="0" fillId="2" borderId="14" xfId="0" applyNumberFormat="1" applyFill="1" applyBorder="1" applyAlignment="1">
      <alignment horizontal="center" vertical="center" wrapText="1" shrinkToFit="1"/>
    </xf>
    <xf numFmtId="0" fontId="0" fillId="0" borderId="3" xfId="0" applyBorder="1" applyAlignment="1">
      <alignment horizontal="center" vertical="center" shrinkToFit="1"/>
    </xf>
    <xf numFmtId="164" fontId="0" fillId="0" borderId="10" xfId="0" applyNumberFormat="1" applyBorder="1" applyAlignment="1">
      <alignment horizontal="center" vertical="center" wrapText="1" shrinkToFit="1"/>
    </xf>
    <xf numFmtId="8" fontId="0" fillId="0" borderId="18" xfId="0" applyNumberFormat="1" applyBorder="1" applyAlignment="1">
      <alignment horizontal="center" vertical="center" wrapText="1" shrinkToFit="1"/>
    </xf>
    <xf numFmtId="8" fontId="0" fillId="0" borderId="9" xfId="0" applyNumberFormat="1" applyBorder="1" applyAlignment="1">
      <alignment horizontal="center" vertical="center" wrapText="1" shrinkToFit="1"/>
    </xf>
    <xf numFmtId="8" fontId="0" fillId="0" borderId="31" xfId="0" applyNumberFormat="1" applyBorder="1" applyAlignment="1">
      <alignment horizontal="center" vertical="center" wrapText="1" shrinkToFit="1"/>
    </xf>
    <xf numFmtId="0" fontId="0" fillId="0" borderId="1" xfId="0" applyBorder="1" applyAlignment="1">
      <alignment horizontal="center" vertical="center" wrapText="1" shrinkToFit="1"/>
    </xf>
    <xf numFmtId="8" fontId="0" fillId="0" borderId="1" xfId="0" applyNumberFormat="1" applyBorder="1" applyAlignment="1">
      <alignment horizontal="center" vertical="center" wrapText="1" shrinkToFit="1"/>
    </xf>
    <xf numFmtId="8" fontId="0" fillId="0" borderId="5" xfId="0" applyNumberFormat="1" applyBorder="1" applyAlignment="1">
      <alignment horizontal="center" vertical="center" wrapText="1" shrinkToFit="1"/>
    </xf>
    <xf numFmtId="0" fontId="0" fillId="0" borderId="10" xfId="0" applyBorder="1" applyAlignment="1">
      <alignment horizontal="center" vertical="center" shrinkToFit="1"/>
    </xf>
    <xf numFmtId="8" fontId="0" fillId="0" borderId="10" xfId="0" applyNumberFormat="1" applyBorder="1" applyAlignment="1">
      <alignment horizontal="center" vertical="center" wrapText="1" shrinkToFit="1"/>
    </xf>
    <xf numFmtId="0" fontId="0" fillId="0" borderId="2" xfId="0" applyBorder="1" applyAlignment="1">
      <alignment horizontal="center" vertical="center" wrapText="1" shrinkToFit="1"/>
    </xf>
    <xf numFmtId="8" fontId="0" fillId="0" borderId="19" xfId="0" applyNumberFormat="1" applyBorder="1" applyAlignment="1">
      <alignment horizontal="center" vertical="center" wrapText="1" shrinkToFit="1"/>
    </xf>
    <xf numFmtId="8" fontId="0" fillId="0" borderId="2" xfId="0" applyNumberFormat="1" applyBorder="1" applyAlignment="1">
      <alignment horizontal="center" vertical="center" wrapText="1" shrinkToFit="1"/>
    </xf>
    <xf numFmtId="14" fontId="0" fillId="2" borderId="36" xfId="0" applyNumberFormat="1" applyFill="1" applyBorder="1" applyAlignment="1">
      <alignment horizontal="center" vertical="center" wrapText="1" shrinkToFit="1"/>
    </xf>
    <xf numFmtId="49" fontId="0" fillId="2" borderId="37" xfId="0" applyNumberFormat="1" applyFill="1" applyBorder="1" applyAlignment="1">
      <alignment horizontal="center" vertical="center" wrapText="1" shrinkToFit="1"/>
    </xf>
    <xf numFmtId="0" fontId="0" fillId="2" borderId="38" xfId="0" applyFill="1" applyBorder="1" applyAlignment="1">
      <alignment horizontal="center" vertical="center" wrapText="1" shrinkToFit="1"/>
    </xf>
    <xf numFmtId="164" fontId="0" fillId="2" borderId="36" xfId="0" applyNumberFormat="1" applyFill="1" applyBorder="1" applyAlignment="1">
      <alignment horizontal="center" vertical="center" wrapText="1" shrinkToFit="1"/>
    </xf>
    <xf numFmtId="164" fontId="0" fillId="2" borderId="37" xfId="0" applyNumberFormat="1" applyFill="1" applyBorder="1" applyAlignment="1">
      <alignment horizontal="center" vertical="center" wrapText="1" shrinkToFit="1"/>
    </xf>
    <xf numFmtId="164" fontId="0" fillId="2" borderId="38" xfId="0" applyNumberFormat="1" applyFill="1" applyBorder="1" applyAlignment="1">
      <alignment horizontal="center" vertical="center" wrapText="1" shrinkToFit="1"/>
    </xf>
    <xf numFmtId="8" fontId="0" fillId="2" borderId="36" xfId="0" applyNumberFormat="1" applyFill="1" applyBorder="1" applyAlignment="1">
      <alignment horizontal="center" vertical="center" wrapText="1" shrinkToFit="1"/>
    </xf>
    <xf numFmtId="8" fontId="0" fillId="2" borderId="39" xfId="0" applyNumberFormat="1" applyFill="1" applyBorder="1" applyAlignment="1">
      <alignment horizontal="center" vertical="center" wrapText="1" shrinkToFit="1"/>
    </xf>
    <xf numFmtId="164" fontId="0" fillId="0" borderId="0" xfId="0" applyNumberFormat="1"/>
    <xf numFmtId="164" fontId="0" fillId="0" borderId="5" xfId="0" applyNumberFormat="1" applyBorder="1" applyAlignment="1">
      <alignment horizontal="center" vertical="center" wrapText="1" shrinkToFit="1"/>
    </xf>
    <xf numFmtId="0" fontId="0" fillId="0" borderId="14" xfId="0" applyBorder="1" applyAlignment="1">
      <alignment horizontal="center" vertical="center" wrapText="1" shrinkToFit="1"/>
    </xf>
    <xf numFmtId="0" fontId="0" fillId="2" borderId="5" xfId="0" applyFill="1" applyBorder="1" applyAlignment="1">
      <alignment horizontal="center" vertical="center" wrapText="1" shrinkToFit="1"/>
    </xf>
    <xf numFmtId="2" fontId="0" fillId="0" borderId="1" xfId="0" applyNumberFormat="1" applyBorder="1"/>
    <xf numFmtId="164" fontId="0" fillId="0" borderId="1" xfId="0" applyNumberFormat="1" applyBorder="1"/>
    <xf numFmtId="0" fontId="0" fillId="0" borderId="40" xfId="0" applyBorder="1" applyAlignment="1">
      <alignment horizontal="center" vertical="center" wrapText="1" shrinkToFit="1"/>
    </xf>
    <xf numFmtId="164" fontId="0" fillId="2" borderId="5" xfId="0" applyNumberFormat="1" applyFill="1" applyBorder="1" applyAlignment="1">
      <alignment horizontal="center" vertical="center" wrapText="1" shrinkToFit="1"/>
    </xf>
    <xf numFmtId="164" fontId="0" fillId="2" borderId="4" xfId="0" applyNumberFormat="1" applyFill="1" applyBorder="1" applyAlignment="1">
      <alignment horizontal="center" vertical="center" wrapText="1" shrinkToFit="1"/>
    </xf>
    <xf numFmtId="164" fontId="0" fillId="2" borderId="19" xfId="0" applyNumberFormat="1" applyFill="1" applyBorder="1" applyAlignment="1">
      <alignment horizontal="center" vertical="center" wrapText="1" shrinkToFit="1"/>
    </xf>
    <xf numFmtId="14" fontId="2" fillId="0" borderId="18" xfId="0" applyNumberFormat="1" applyFont="1" applyBorder="1" applyAlignment="1">
      <alignment horizontal="center" vertical="center" wrapText="1" shrinkToFit="1"/>
    </xf>
    <xf numFmtId="49" fontId="2" fillId="0" borderId="2" xfId="0" applyNumberFormat="1" applyFont="1" applyBorder="1" applyAlignment="1">
      <alignment horizontal="center" vertical="center" wrapText="1" shrinkToFit="1"/>
    </xf>
    <xf numFmtId="0" fontId="2" fillId="0" borderId="3" xfId="0" applyFont="1" applyBorder="1" applyAlignment="1">
      <alignment horizontal="center" vertical="center" wrapText="1" shrinkToFit="1"/>
    </xf>
    <xf numFmtId="164" fontId="2" fillId="0" borderId="18" xfId="0" applyNumberFormat="1" applyFont="1" applyBorder="1" applyAlignment="1">
      <alignment horizontal="center" vertical="center" wrapText="1" shrinkToFit="1"/>
    </xf>
    <xf numFmtId="2" fontId="2" fillId="0" borderId="2" xfId="0" applyNumberFormat="1" applyFont="1" applyBorder="1" applyAlignment="1">
      <alignment horizontal="center" vertical="center" wrapText="1" shrinkToFit="1"/>
    </xf>
    <xf numFmtId="164" fontId="2" fillId="0" borderId="19" xfId="0" applyNumberFormat="1" applyFont="1" applyBorder="1" applyAlignment="1">
      <alignment horizontal="center" vertical="center" wrapText="1" shrinkToFit="1"/>
    </xf>
    <xf numFmtId="164" fontId="2" fillId="0" borderId="2" xfId="0" applyNumberFormat="1" applyFont="1" applyBorder="1" applyAlignment="1">
      <alignment horizontal="center" vertical="center" wrapText="1" shrinkToFit="1"/>
    </xf>
    <xf numFmtId="164" fontId="2" fillId="0" borderId="3" xfId="0" applyNumberFormat="1" applyFont="1" applyBorder="1" applyAlignment="1">
      <alignment horizontal="center" vertical="center" wrapText="1" shrinkToFit="1"/>
    </xf>
    <xf numFmtId="14" fontId="2" fillId="0" borderId="9" xfId="0" applyNumberFormat="1" applyFont="1" applyBorder="1" applyAlignment="1">
      <alignment horizontal="center" vertical="center" wrapText="1" shrinkToFit="1"/>
    </xf>
    <xf numFmtId="49" fontId="2" fillId="0" borderId="1" xfId="0" applyNumberFormat="1" applyFont="1" applyBorder="1" applyAlignment="1">
      <alignment horizontal="center" vertical="center" wrapText="1" shrinkToFit="1"/>
    </xf>
    <xf numFmtId="0" fontId="2" fillId="0" borderId="10" xfId="0" applyFont="1" applyBorder="1" applyAlignment="1">
      <alignment horizontal="center" vertical="center" shrinkToFit="1"/>
    </xf>
    <xf numFmtId="164" fontId="2" fillId="0" borderId="9" xfId="0" applyNumberFormat="1" applyFont="1" applyBorder="1" applyAlignment="1">
      <alignment horizontal="center" vertical="center" wrapText="1" shrinkToFit="1"/>
    </xf>
    <xf numFmtId="44" fontId="0" fillId="2" borderId="5" xfId="0" applyNumberFormat="1" applyFill="1" applyBorder="1" applyAlignment="1">
      <alignment horizontal="center" vertical="center" wrapText="1" shrinkToFit="1"/>
    </xf>
    <xf numFmtId="44" fontId="0" fillId="0" borderId="1" xfId="0" applyNumberFormat="1" applyBorder="1" applyAlignment="1">
      <alignment horizontal="center" vertical="center" wrapText="1" shrinkToFit="1"/>
    </xf>
    <xf numFmtId="44" fontId="0" fillId="0" borderId="2" xfId="0" applyNumberFormat="1" applyBorder="1" applyAlignment="1">
      <alignment horizontal="center" vertical="center" wrapText="1" shrinkToFit="1"/>
    </xf>
    <xf numFmtId="44" fontId="0" fillId="0" borderId="18" xfId="0" applyNumberFormat="1" applyBorder="1" applyAlignment="1">
      <alignment horizontal="center" vertical="center" wrapText="1" shrinkToFit="1"/>
    </xf>
    <xf numFmtId="44" fontId="0" fillId="0" borderId="14" xfId="0" applyNumberFormat="1" applyBorder="1" applyAlignment="1">
      <alignment horizontal="center" vertical="center" wrapText="1" shrinkToFit="1"/>
    </xf>
    <xf numFmtId="44" fontId="0" fillId="0" borderId="19" xfId="0" applyNumberFormat="1" applyBorder="1" applyAlignment="1">
      <alignment horizontal="center" vertical="center" wrapText="1" shrinkToFit="1"/>
    </xf>
    <xf numFmtId="44" fontId="0" fillId="0" borderId="1" xfId="0" applyNumberFormat="1" applyBorder="1"/>
    <xf numFmtId="44" fontId="0" fillId="0" borderId="0" xfId="0" applyNumberFormat="1"/>
    <xf numFmtId="44" fontId="0" fillId="0" borderId="0" xfId="0" applyNumberFormat="1" applyBorder="1" applyAlignment="1">
      <alignment horizontal="center" vertical="center" wrapText="1" shrinkToFit="1"/>
    </xf>
    <xf numFmtId="44" fontId="0" fillId="2" borderId="9" xfId="0" applyNumberFormat="1" applyFill="1" applyBorder="1" applyAlignment="1">
      <alignment horizontal="center" vertical="center" wrapText="1" shrinkToFit="1"/>
    </xf>
    <xf numFmtId="44" fontId="0" fillId="2" borderId="1" xfId="0" applyNumberFormat="1" applyFill="1" applyBorder="1" applyAlignment="1">
      <alignment horizontal="center" vertical="center" wrapText="1" shrinkToFit="1"/>
    </xf>
    <xf numFmtId="44" fontId="0" fillId="2" borderId="10" xfId="0" applyNumberFormat="1" applyFill="1" applyBorder="1" applyAlignment="1">
      <alignment horizontal="center" vertical="center" wrapText="1" shrinkToFit="1"/>
    </xf>
    <xf numFmtId="3" fontId="0" fillId="0" borderId="5" xfId="0" applyNumberFormat="1" applyBorder="1"/>
    <xf numFmtId="0" fontId="2" fillId="0" borderId="4" xfId="0" applyFont="1" applyBorder="1" applyAlignment="1">
      <alignment horizontal="center" vertical="center" wrapText="1" shrinkToFit="1"/>
    </xf>
    <xf numFmtId="164" fontId="2" fillId="0" borderId="1" xfId="0" applyNumberFormat="1" applyFont="1" applyBorder="1" applyAlignment="1">
      <alignment horizontal="center" vertical="center" wrapText="1" shrinkToFit="1"/>
    </xf>
    <xf numFmtId="164" fontId="2" fillId="0" borderId="10" xfId="0" applyNumberFormat="1" applyFont="1" applyBorder="1" applyAlignment="1">
      <alignment horizontal="center" vertical="center" wrapText="1" shrinkToFit="1"/>
    </xf>
    <xf numFmtId="164" fontId="2" fillId="0" borderId="1" xfId="0" applyNumberFormat="1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 wrapText="1" shrinkToFit="1"/>
    </xf>
    <xf numFmtId="0" fontId="2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0" fillId="0" borderId="25" xfId="0" applyBorder="1" applyAlignment="1">
      <alignment horizontal="center" vertical="center" wrapText="1" shrinkToFit="1"/>
    </xf>
    <xf numFmtId="0" fontId="0" fillId="0" borderId="26" xfId="0" applyBorder="1" applyAlignment="1">
      <alignment horizontal="center" vertical="center" wrapText="1" shrinkToFit="1"/>
    </xf>
    <xf numFmtId="0" fontId="0" fillId="0" borderId="6" xfId="0" applyBorder="1" applyAlignment="1">
      <alignment horizontal="center" vertical="center" wrapText="1" shrinkToFit="1"/>
    </xf>
    <xf numFmtId="0" fontId="0" fillId="0" borderId="7" xfId="0" applyBorder="1" applyAlignment="1">
      <alignment horizontal="center" vertical="center" wrapText="1" shrinkToFit="1"/>
    </xf>
    <xf numFmtId="0" fontId="0" fillId="0" borderId="8" xfId="0" applyBorder="1" applyAlignment="1">
      <alignment horizontal="center" vertical="center" wrapText="1" shrinkToFit="1"/>
    </xf>
    <xf numFmtId="0" fontId="0" fillId="0" borderId="23" xfId="0" applyBorder="1" applyAlignment="1">
      <alignment horizontal="center" vertical="center" wrapText="1" shrinkToFit="1"/>
    </xf>
    <xf numFmtId="0" fontId="0" fillId="0" borderId="17" xfId="0" applyBorder="1" applyAlignment="1">
      <alignment horizontal="center" vertical="center" wrapText="1" shrinkToFit="1"/>
    </xf>
    <xf numFmtId="0" fontId="0" fillId="0" borderId="22" xfId="0" applyBorder="1" applyAlignment="1">
      <alignment horizontal="center" vertical="center" wrapText="1" shrinkToFit="1"/>
    </xf>
    <xf numFmtId="0" fontId="0" fillId="0" borderId="16" xfId="0" applyBorder="1" applyAlignment="1">
      <alignment horizontal="center" vertical="center" wrapText="1" shrinkToFit="1"/>
    </xf>
    <xf numFmtId="0" fontId="0" fillId="0" borderId="21" xfId="0" applyBorder="1" applyAlignment="1">
      <alignment horizontal="center" vertical="center" wrapText="1" shrinkToFit="1"/>
    </xf>
    <xf numFmtId="14" fontId="0" fillId="0" borderId="15" xfId="0" applyNumberFormat="1" applyBorder="1" applyAlignment="1">
      <alignment horizontal="center" vertical="center" wrapText="1" shrinkToFit="1"/>
    </xf>
    <xf numFmtId="14" fontId="0" fillId="0" borderId="20" xfId="0" applyNumberFormat="1" applyBorder="1" applyAlignment="1">
      <alignment horizontal="center" vertical="center" wrapText="1" shrinkToFit="1"/>
    </xf>
    <xf numFmtId="0" fontId="0" fillId="0" borderId="35" xfId="0" applyBorder="1" applyAlignment="1">
      <alignment horizontal="center" vertical="center" wrapText="1" shrinkToFit="1"/>
    </xf>
    <xf numFmtId="0" fontId="0" fillId="0" borderId="34" xfId="0" applyBorder="1" applyAlignment="1">
      <alignment horizontal="center" vertical="center" wrapText="1" shrinkToFit="1"/>
    </xf>
    <xf numFmtId="0" fontId="0" fillId="0" borderId="41" xfId="0" applyBorder="1" applyAlignment="1">
      <alignment horizontal="center" vertical="center" wrapText="1" shrinkToFit="1"/>
    </xf>
    <xf numFmtId="164" fontId="2" fillId="0" borderId="1" xfId="0" applyNumberFormat="1" applyFont="1" applyBorder="1"/>
    <xf numFmtId="164" fontId="2" fillId="0" borderId="5" xfId="0" applyNumberFormat="1" applyFont="1" applyBorder="1" applyAlignment="1">
      <alignment horizontal="center" vertical="center" wrapText="1" shrinkToFit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67"/>
  <sheetViews>
    <sheetView workbookViewId="0">
      <selection activeCell="L9" sqref="L9"/>
    </sheetView>
  </sheetViews>
  <sheetFormatPr defaultRowHeight="14.4" x14ac:dyDescent="0.3"/>
  <cols>
    <col min="1" max="1" width="12.6640625" customWidth="1"/>
    <col min="2" max="2" width="9.6640625" customWidth="1"/>
    <col min="3" max="3" width="36.6640625" customWidth="1"/>
    <col min="4" max="12" width="12.6640625" customWidth="1"/>
  </cols>
  <sheetData>
    <row r="1" spans="1:13" x14ac:dyDescent="0.3">
      <c r="A1" s="133" t="s">
        <v>30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</row>
    <row r="2" spans="1:13" ht="42.75" customHeight="1" thickBot="1" x14ac:dyDescent="0.35">
      <c r="A2" s="134"/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66"/>
    </row>
    <row r="3" spans="1:13" ht="27" customHeight="1" x14ac:dyDescent="0.3">
      <c r="A3" s="145" t="s">
        <v>0</v>
      </c>
      <c r="B3" s="143" t="s">
        <v>4</v>
      </c>
      <c r="C3" s="141" t="s">
        <v>5</v>
      </c>
      <c r="D3" s="137" t="s">
        <v>7</v>
      </c>
      <c r="E3" s="138"/>
      <c r="F3" s="139"/>
      <c r="G3" s="137" t="s">
        <v>8</v>
      </c>
      <c r="H3" s="138"/>
      <c r="I3" s="140"/>
      <c r="J3" s="137" t="s">
        <v>9</v>
      </c>
      <c r="K3" s="139"/>
      <c r="L3" s="135" t="s">
        <v>10</v>
      </c>
      <c r="M3" s="1"/>
    </row>
    <row r="4" spans="1:13" ht="24.75" customHeight="1" thickBot="1" x14ac:dyDescent="0.35">
      <c r="A4" s="146"/>
      <c r="B4" s="144"/>
      <c r="C4" s="142"/>
      <c r="D4" s="2" t="s">
        <v>1</v>
      </c>
      <c r="E4" s="3" t="s">
        <v>2</v>
      </c>
      <c r="F4" s="4" t="s">
        <v>3</v>
      </c>
      <c r="G4" s="5" t="s">
        <v>6</v>
      </c>
      <c r="H4" s="6" t="s">
        <v>2</v>
      </c>
      <c r="I4" s="16" t="s">
        <v>3</v>
      </c>
      <c r="J4" s="2" t="s">
        <v>1</v>
      </c>
      <c r="K4" s="7" t="s">
        <v>2</v>
      </c>
      <c r="L4" s="136"/>
      <c r="M4" s="1"/>
    </row>
    <row r="5" spans="1:13" ht="15" customHeight="1" x14ac:dyDescent="0.3">
      <c r="A5" s="8">
        <v>42736</v>
      </c>
      <c r="B5" s="18"/>
      <c r="C5" s="9" t="s">
        <v>40</v>
      </c>
      <c r="D5" s="35"/>
      <c r="E5" s="20"/>
      <c r="F5" s="67">
        <v>21790</v>
      </c>
      <c r="G5" s="35"/>
      <c r="H5" s="20"/>
      <c r="I5" s="64">
        <v>64730.25</v>
      </c>
      <c r="J5" s="35"/>
      <c r="K5" s="67"/>
      <c r="L5" s="66">
        <f>F5+I5</f>
        <v>86520.25</v>
      </c>
      <c r="M5" s="1"/>
    </row>
    <row r="6" spans="1:13" x14ac:dyDescent="0.3">
      <c r="A6" s="8">
        <v>42748</v>
      </c>
      <c r="B6" s="18" t="s">
        <v>27</v>
      </c>
      <c r="C6" s="9" t="s">
        <v>41</v>
      </c>
      <c r="D6" s="35"/>
      <c r="E6" s="20">
        <v>8000</v>
      </c>
      <c r="F6" s="67">
        <f>F5+D6-E6</f>
        <v>13790</v>
      </c>
      <c r="G6" s="35"/>
      <c r="H6" s="20"/>
      <c r="I6" s="64">
        <f>I5+G6-H6</f>
        <v>64730.25</v>
      </c>
      <c r="J6" s="35"/>
      <c r="K6" s="67"/>
      <c r="L6" s="66">
        <f t="shared" ref="L6:L8" si="0">F6+I6</f>
        <v>78520.25</v>
      </c>
      <c r="M6" s="1"/>
    </row>
    <row r="7" spans="1:13" s="132" customFormat="1" x14ac:dyDescent="0.3">
      <c r="A7" s="102">
        <v>42762</v>
      </c>
      <c r="B7" s="103" t="s">
        <v>20</v>
      </c>
      <c r="C7" s="127" t="s">
        <v>42</v>
      </c>
      <c r="D7" s="113">
        <v>40490</v>
      </c>
      <c r="E7" s="128"/>
      <c r="F7" s="107">
        <f>F6+D7-E7</f>
        <v>54280</v>
      </c>
      <c r="G7" s="113"/>
      <c r="H7" s="128"/>
      <c r="I7" s="109">
        <f>I6+G7-H7</f>
        <v>64730.25</v>
      </c>
      <c r="J7" s="113"/>
      <c r="K7" s="129"/>
      <c r="L7" s="130">
        <f t="shared" si="0"/>
        <v>119010.25</v>
      </c>
      <c r="M7" s="131"/>
    </row>
    <row r="8" spans="1:13" x14ac:dyDescent="0.3">
      <c r="A8" s="8">
        <v>42766</v>
      </c>
      <c r="B8" s="18" t="s">
        <v>43</v>
      </c>
      <c r="C8" s="13" t="s">
        <v>17</v>
      </c>
      <c r="D8" s="36"/>
      <c r="E8" s="21"/>
      <c r="F8" s="67">
        <f>F7+D8-E8</f>
        <v>54280</v>
      </c>
      <c r="G8" s="36">
        <v>0.45</v>
      </c>
      <c r="H8" s="21"/>
      <c r="I8" s="64">
        <f>I7+G8-H8</f>
        <v>64730.7</v>
      </c>
      <c r="J8" s="36"/>
      <c r="K8" s="72"/>
      <c r="L8" s="66">
        <f t="shared" si="0"/>
        <v>119010.7</v>
      </c>
      <c r="M8" s="1"/>
    </row>
    <row r="9" spans="1:13" x14ac:dyDescent="0.3">
      <c r="A9" s="53">
        <v>42766</v>
      </c>
      <c r="B9" s="27"/>
      <c r="C9" s="54" t="s">
        <v>15</v>
      </c>
      <c r="D9" s="32">
        <f>SUM(D5:D8)</f>
        <v>40490</v>
      </c>
      <c r="E9" s="32">
        <f>SUM(E5:E8)</f>
        <v>8000</v>
      </c>
      <c r="F9" s="67">
        <f>F5+D9-E9</f>
        <v>54280</v>
      </c>
      <c r="G9" s="32">
        <f>SUM(G5:G8)</f>
        <v>0.45</v>
      </c>
      <c r="H9" s="32">
        <f>SUM(H5:H8)</f>
        <v>0</v>
      </c>
      <c r="I9" s="32">
        <f>I5+G9-H9</f>
        <v>64730.7</v>
      </c>
      <c r="J9" s="32"/>
      <c r="K9" s="32"/>
      <c r="L9" s="32">
        <f t="shared" ref="L9" si="1">F9+I9</f>
        <v>119010.7</v>
      </c>
      <c r="M9" s="1"/>
    </row>
    <row r="10" spans="1:13" x14ac:dyDescent="0.3">
      <c r="A10" s="41"/>
      <c r="B10" s="42"/>
      <c r="C10" s="43"/>
      <c r="D10" s="44"/>
      <c r="E10" s="45"/>
      <c r="F10" s="45"/>
      <c r="G10" s="43"/>
      <c r="H10" s="44"/>
      <c r="I10" s="43"/>
      <c r="J10" s="43"/>
      <c r="K10" s="43"/>
      <c r="L10" s="46"/>
      <c r="M10" s="1"/>
    </row>
    <row r="11" spans="1:13" x14ac:dyDescent="0.3">
      <c r="A11" s="41"/>
      <c r="B11" s="42"/>
      <c r="C11" s="43"/>
      <c r="D11" s="44"/>
      <c r="E11" s="45"/>
      <c r="F11" s="45"/>
      <c r="G11" s="43"/>
      <c r="H11" s="44"/>
      <c r="I11" s="43"/>
      <c r="J11" s="43"/>
      <c r="K11" s="43"/>
      <c r="L11" s="46"/>
      <c r="M11" s="1"/>
    </row>
    <row r="12" spans="1:13" x14ac:dyDescent="0.3">
      <c r="A12" s="41"/>
      <c r="B12" s="42"/>
      <c r="C12" s="43"/>
      <c r="D12" s="44"/>
      <c r="E12" s="45"/>
      <c r="F12" s="45"/>
      <c r="G12" s="43"/>
      <c r="H12" s="44"/>
      <c r="I12" s="43"/>
      <c r="J12" s="43"/>
      <c r="K12" s="43"/>
      <c r="L12" s="46"/>
      <c r="M12" s="1"/>
    </row>
    <row r="13" spans="1:13" x14ac:dyDescent="0.3">
      <c r="A13" s="41"/>
      <c r="B13" s="42"/>
      <c r="C13" s="43"/>
      <c r="D13" s="44"/>
      <c r="E13" s="45"/>
      <c r="F13" s="45"/>
      <c r="G13" s="43"/>
      <c r="H13" s="44"/>
      <c r="I13" s="43"/>
      <c r="J13" s="43"/>
      <c r="K13" s="43"/>
      <c r="L13" s="46"/>
      <c r="M13" s="1"/>
    </row>
    <row r="14" spans="1:13" x14ac:dyDescent="0.3">
      <c r="A14" s="41"/>
      <c r="B14" s="42"/>
      <c r="C14" s="43"/>
      <c r="D14" s="44"/>
      <c r="E14" s="45"/>
      <c r="F14" s="45"/>
      <c r="G14" s="43"/>
      <c r="H14" s="44"/>
      <c r="I14" s="43"/>
      <c r="J14" s="43"/>
      <c r="K14" s="43"/>
      <c r="L14" s="46"/>
      <c r="M14" s="1"/>
    </row>
    <row r="15" spans="1:13" x14ac:dyDescent="0.3">
      <c r="A15" s="41"/>
      <c r="B15" s="42"/>
      <c r="C15" s="43"/>
      <c r="D15" s="44"/>
      <c r="E15" s="45"/>
      <c r="F15" s="45"/>
      <c r="G15" s="43"/>
      <c r="H15" s="44"/>
      <c r="I15" s="43"/>
      <c r="J15" s="43"/>
      <c r="K15" s="43"/>
      <c r="L15" s="46"/>
      <c r="M15" s="1"/>
    </row>
    <row r="16" spans="1:13" x14ac:dyDescent="0.3">
      <c r="A16" s="41"/>
      <c r="B16" s="42"/>
      <c r="C16" s="43"/>
      <c r="D16" s="44"/>
      <c r="E16" s="45"/>
      <c r="F16" s="45"/>
      <c r="G16" s="43"/>
      <c r="H16" s="44"/>
      <c r="I16" s="43"/>
      <c r="J16" s="43"/>
      <c r="K16" s="43"/>
      <c r="L16" s="46"/>
      <c r="M16" s="1"/>
    </row>
    <row r="17" spans="1:13" x14ac:dyDescent="0.3">
      <c r="A17" s="41"/>
      <c r="B17" s="42"/>
      <c r="C17" s="43"/>
      <c r="D17" s="44"/>
      <c r="E17" s="45"/>
      <c r="F17" s="45"/>
      <c r="G17" s="43"/>
      <c r="H17" s="44"/>
      <c r="I17" s="43"/>
      <c r="J17" s="43"/>
      <c r="K17" s="43"/>
      <c r="L17" s="46"/>
      <c r="M17" s="1"/>
    </row>
    <row r="18" spans="1:13" x14ac:dyDescent="0.3">
      <c r="A18" s="41"/>
      <c r="B18" s="42"/>
      <c r="C18" s="43"/>
      <c r="D18" s="44"/>
      <c r="E18" s="45"/>
      <c r="F18" s="45"/>
      <c r="G18" s="43"/>
      <c r="H18" s="44"/>
      <c r="I18" s="43"/>
      <c r="J18" s="43"/>
      <c r="K18" s="43"/>
      <c r="L18" s="46"/>
      <c r="M18" s="1"/>
    </row>
    <row r="19" spans="1:13" x14ac:dyDescent="0.3">
      <c r="A19" s="41"/>
      <c r="B19" s="42"/>
      <c r="C19" s="43"/>
      <c r="D19" s="44"/>
      <c r="E19" s="45"/>
      <c r="F19" s="45"/>
      <c r="G19" s="43"/>
      <c r="H19" s="44"/>
      <c r="I19" s="43"/>
      <c r="J19" s="43"/>
      <c r="K19" s="43"/>
      <c r="L19" s="46"/>
      <c r="M19" s="1"/>
    </row>
    <row r="20" spans="1:13" x14ac:dyDescent="0.3">
      <c r="A20" s="41"/>
      <c r="B20" s="42"/>
      <c r="C20" s="43"/>
      <c r="D20" s="44"/>
      <c r="E20" s="45"/>
      <c r="F20" s="45"/>
      <c r="G20" s="43"/>
      <c r="H20" s="44"/>
      <c r="I20" s="43"/>
      <c r="J20" s="43"/>
      <c r="K20" s="43"/>
      <c r="L20" s="46"/>
      <c r="M20" s="1"/>
    </row>
    <row r="21" spans="1:13" s="39" customFormat="1" x14ac:dyDescent="0.3">
      <c r="A21" s="47"/>
      <c r="B21" s="48"/>
      <c r="C21" s="49"/>
      <c r="D21" s="50"/>
      <c r="E21" s="51"/>
      <c r="F21" s="51"/>
      <c r="G21" s="49"/>
      <c r="H21" s="50"/>
      <c r="I21" s="50"/>
      <c r="J21" s="49"/>
      <c r="K21" s="49"/>
      <c r="L21" s="52"/>
      <c r="M21" s="38"/>
    </row>
    <row r="22" spans="1:13" x14ac:dyDescent="0.3">
      <c r="A22" s="41"/>
      <c r="B22" s="42"/>
      <c r="C22" s="43"/>
      <c r="D22" s="44"/>
      <c r="E22" s="45"/>
      <c r="F22" s="45"/>
      <c r="G22" s="43"/>
      <c r="H22" s="44"/>
      <c r="I22" s="43"/>
      <c r="J22" s="43"/>
      <c r="K22" s="43"/>
      <c r="L22" s="46"/>
      <c r="M22" s="1"/>
    </row>
    <row r="23" spans="1:13" x14ac:dyDescent="0.3">
      <c r="A23" s="41"/>
      <c r="B23" s="42"/>
      <c r="C23" s="43"/>
      <c r="D23" s="44"/>
      <c r="E23" s="45"/>
      <c r="F23" s="45"/>
      <c r="G23" s="43"/>
      <c r="H23" s="44"/>
      <c r="I23" s="43"/>
      <c r="J23" s="43"/>
      <c r="K23" s="43"/>
      <c r="L23" s="46"/>
      <c r="M23" s="1"/>
    </row>
    <row r="24" spans="1:13" x14ac:dyDescent="0.3">
      <c r="A24" s="43"/>
      <c r="B24" s="42"/>
      <c r="C24" s="43"/>
      <c r="D24" s="44"/>
      <c r="E24" s="45"/>
      <c r="F24" s="45"/>
      <c r="G24" s="43"/>
      <c r="H24" s="44"/>
      <c r="I24" s="43"/>
      <c r="J24" s="43"/>
      <c r="K24" s="43"/>
      <c r="L24" s="46"/>
      <c r="M24" s="1"/>
    </row>
    <row r="25" spans="1:13" x14ac:dyDescent="0.3">
      <c r="A25" s="43"/>
      <c r="B25" s="42"/>
      <c r="C25" s="43"/>
      <c r="D25" s="44"/>
      <c r="E25" s="45"/>
      <c r="F25" s="45"/>
      <c r="G25" s="43"/>
      <c r="H25" s="44"/>
      <c r="I25" s="43"/>
      <c r="J25" s="43"/>
      <c r="K25" s="43"/>
      <c r="L25" s="46"/>
      <c r="M25" s="1"/>
    </row>
    <row r="26" spans="1:13" x14ac:dyDescent="0.3">
      <c r="A26" s="43"/>
      <c r="B26" s="42"/>
      <c r="C26" s="43"/>
      <c r="D26" s="44"/>
      <c r="E26" s="45"/>
      <c r="F26" s="45"/>
      <c r="G26" s="43"/>
      <c r="H26" s="44"/>
      <c r="I26" s="43"/>
      <c r="J26" s="43"/>
      <c r="K26" s="43"/>
      <c r="L26" s="46"/>
      <c r="M26" s="1"/>
    </row>
    <row r="27" spans="1:13" x14ac:dyDescent="0.3">
      <c r="A27" s="43"/>
      <c r="B27" s="42"/>
      <c r="C27" s="43"/>
      <c r="D27" s="44"/>
      <c r="E27" s="45"/>
      <c r="F27" s="45"/>
      <c r="G27" s="43"/>
      <c r="H27" s="44"/>
      <c r="I27" s="43"/>
      <c r="J27" s="43"/>
      <c r="K27" s="43"/>
      <c r="L27" s="46"/>
      <c r="M27" s="1"/>
    </row>
    <row r="28" spans="1:13" x14ac:dyDescent="0.3">
      <c r="A28" s="43"/>
      <c r="B28" s="42"/>
      <c r="C28" s="43"/>
      <c r="D28" s="44"/>
      <c r="E28" s="45"/>
      <c r="F28" s="45"/>
      <c r="G28" s="43"/>
      <c r="H28" s="44"/>
      <c r="I28" s="43"/>
      <c r="J28" s="43"/>
      <c r="K28" s="43"/>
      <c r="L28" s="46"/>
      <c r="M28" s="1"/>
    </row>
    <row r="29" spans="1:13" x14ac:dyDescent="0.3">
      <c r="A29" s="43"/>
      <c r="B29" s="42"/>
      <c r="C29" s="43"/>
      <c r="D29" s="44"/>
      <c r="E29" s="45"/>
      <c r="F29" s="45"/>
      <c r="G29" s="43"/>
      <c r="H29" s="44"/>
      <c r="I29" s="43"/>
      <c r="J29" s="43"/>
      <c r="K29" s="43"/>
      <c r="L29" s="46"/>
      <c r="M29" s="1"/>
    </row>
    <row r="30" spans="1:13" x14ac:dyDescent="0.3">
      <c r="A30" s="43"/>
      <c r="B30" s="42"/>
      <c r="C30" s="43"/>
      <c r="D30" s="44"/>
      <c r="E30" s="45"/>
      <c r="F30" s="45"/>
      <c r="G30" s="43"/>
      <c r="H30" s="44"/>
      <c r="I30" s="43"/>
      <c r="J30" s="43"/>
      <c r="K30" s="43"/>
      <c r="L30" s="46"/>
      <c r="M30" s="1"/>
    </row>
    <row r="31" spans="1:13" x14ac:dyDescent="0.3">
      <c r="A31" s="43"/>
      <c r="B31" s="42"/>
      <c r="C31" s="43"/>
      <c r="D31" s="44"/>
      <c r="E31" s="45"/>
      <c r="F31" s="45"/>
      <c r="G31" s="43"/>
      <c r="H31" s="44"/>
      <c r="I31" s="43"/>
      <c r="J31" s="43"/>
      <c r="K31" s="43"/>
      <c r="L31" s="46"/>
      <c r="M31" s="1"/>
    </row>
    <row r="32" spans="1:13" x14ac:dyDescent="0.3">
      <c r="A32" s="43"/>
      <c r="B32" s="42"/>
      <c r="C32" s="43"/>
      <c r="D32" s="44"/>
      <c r="E32" s="45"/>
      <c r="F32" s="45"/>
      <c r="G32" s="43"/>
      <c r="H32" s="44"/>
      <c r="I32" s="43"/>
      <c r="J32" s="43"/>
      <c r="K32" s="43"/>
      <c r="L32" s="46"/>
      <c r="M32" s="1"/>
    </row>
    <row r="33" spans="1:13" x14ac:dyDescent="0.3">
      <c r="A33" s="43"/>
      <c r="B33" s="42"/>
      <c r="C33" s="43"/>
      <c r="D33" s="44"/>
      <c r="E33" s="45"/>
      <c r="F33" s="45"/>
      <c r="G33" s="43"/>
      <c r="H33" s="44"/>
      <c r="I33" s="43"/>
      <c r="J33" s="43"/>
      <c r="K33" s="43"/>
      <c r="L33" s="46"/>
      <c r="M33" s="1"/>
    </row>
    <row r="34" spans="1:13" x14ac:dyDescent="0.3">
      <c r="A34" s="43"/>
      <c r="B34" s="42"/>
      <c r="C34" s="43"/>
      <c r="D34" s="44"/>
      <c r="E34" s="45"/>
      <c r="F34" s="45"/>
      <c r="G34" s="43"/>
      <c r="H34" s="44"/>
      <c r="I34" s="43"/>
      <c r="J34" s="43"/>
      <c r="K34" s="43"/>
      <c r="L34" s="46"/>
      <c r="M34" s="1"/>
    </row>
    <row r="35" spans="1:13" x14ac:dyDescent="0.3">
      <c r="A35" s="43"/>
      <c r="B35" s="42"/>
      <c r="C35" s="43"/>
      <c r="D35" s="44"/>
      <c r="E35" s="45"/>
      <c r="F35" s="45"/>
      <c r="G35" s="43"/>
      <c r="H35" s="44"/>
      <c r="I35" s="43"/>
      <c r="J35" s="43"/>
      <c r="K35" s="43"/>
      <c r="L35" s="46"/>
      <c r="M35" s="1"/>
    </row>
    <row r="36" spans="1:13" x14ac:dyDescent="0.3">
      <c r="A36" s="43"/>
      <c r="B36" s="42"/>
      <c r="C36" s="43"/>
      <c r="D36" s="44"/>
      <c r="E36" s="45"/>
      <c r="F36" s="45"/>
      <c r="G36" s="43"/>
      <c r="H36" s="44"/>
      <c r="I36" s="43"/>
      <c r="J36" s="43"/>
      <c r="K36" s="43"/>
      <c r="L36" s="46"/>
      <c r="M36" s="1"/>
    </row>
    <row r="37" spans="1:13" x14ac:dyDescent="0.3">
      <c r="A37" s="43"/>
      <c r="B37" s="42"/>
      <c r="C37" s="43"/>
      <c r="D37" s="44"/>
      <c r="E37" s="45"/>
      <c r="F37" s="45"/>
      <c r="G37" s="43"/>
      <c r="H37" s="44"/>
      <c r="I37" s="43"/>
      <c r="J37" s="43"/>
      <c r="K37" s="43"/>
      <c r="L37" s="46"/>
      <c r="M37" s="1"/>
    </row>
    <row r="38" spans="1:13" x14ac:dyDescent="0.3">
      <c r="A38" s="43"/>
      <c r="B38" s="42"/>
      <c r="C38" s="43"/>
      <c r="D38" s="44"/>
      <c r="E38" s="45"/>
      <c r="F38" s="45"/>
      <c r="G38" s="43"/>
      <c r="H38" s="44"/>
      <c r="I38" s="43"/>
      <c r="J38" s="43"/>
      <c r="K38" s="43"/>
      <c r="L38" s="46"/>
      <c r="M38" s="1"/>
    </row>
    <row r="39" spans="1:13" x14ac:dyDescent="0.3">
      <c r="A39" s="43"/>
      <c r="B39" s="42"/>
      <c r="C39" s="43"/>
      <c r="D39" s="44"/>
      <c r="E39" s="45"/>
      <c r="F39" s="45"/>
      <c r="G39" s="43"/>
      <c r="H39" s="44"/>
      <c r="I39" s="43"/>
      <c r="J39" s="43"/>
      <c r="K39" s="43"/>
      <c r="L39" s="46"/>
      <c r="M39" s="1"/>
    </row>
    <row r="40" spans="1:13" x14ac:dyDescent="0.3">
      <c r="A40" s="43"/>
      <c r="B40" s="42"/>
      <c r="C40" s="43"/>
      <c r="D40" s="44"/>
      <c r="E40" s="45"/>
      <c r="F40" s="45"/>
      <c r="G40" s="43"/>
      <c r="H40" s="44"/>
      <c r="I40" s="43"/>
      <c r="J40" s="43"/>
      <c r="K40" s="43"/>
      <c r="L40" s="46"/>
      <c r="M40" s="1"/>
    </row>
    <row r="41" spans="1:13" x14ac:dyDescent="0.3">
      <c r="A41" s="43"/>
      <c r="B41" s="42"/>
      <c r="C41" s="43"/>
      <c r="D41" s="44"/>
      <c r="E41" s="45"/>
      <c r="F41" s="45"/>
      <c r="G41" s="43"/>
      <c r="H41" s="44"/>
      <c r="I41" s="43"/>
      <c r="J41" s="43"/>
      <c r="K41" s="43"/>
      <c r="L41" s="46"/>
      <c r="M41" s="1"/>
    </row>
    <row r="42" spans="1:13" x14ac:dyDescent="0.3">
      <c r="A42" s="43"/>
      <c r="B42" s="42"/>
      <c r="C42" s="43"/>
      <c r="D42" s="44"/>
      <c r="E42" s="45"/>
      <c r="F42" s="45"/>
      <c r="G42" s="43"/>
      <c r="H42" s="44"/>
      <c r="I42" s="43"/>
      <c r="J42" s="43"/>
      <c r="K42" s="43"/>
      <c r="L42" s="46"/>
      <c r="M42" s="1"/>
    </row>
    <row r="43" spans="1:13" x14ac:dyDescent="0.3">
      <c r="A43" s="43"/>
      <c r="B43" s="42"/>
      <c r="C43" s="43"/>
      <c r="D43" s="44"/>
      <c r="E43" s="45"/>
      <c r="F43" s="45"/>
      <c r="G43" s="43"/>
      <c r="H43" s="44"/>
      <c r="I43" s="43"/>
      <c r="J43" s="43"/>
      <c r="K43" s="43"/>
      <c r="L43" s="46"/>
      <c r="M43" s="1"/>
    </row>
    <row r="44" spans="1:13" x14ac:dyDescent="0.3">
      <c r="A44" s="43"/>
      <c r="B44" s="42"/>
      <c r="C44" s="43"/>
      <c r="D44" s="44"/>
      <c r="E44" s="45"/>
      <c r="F44" s="45"/>
      <c r="G44" s="43"/>
      <c r="H44" s="44"/>
      <c r="I44" s="43"/>
      <c r="J44" s="43"/>
      <c r="K44" s="43"/>
      <c r="L44" s="46"/>
      <c r="M44" s="1"/>
    </row>
    <row r="45" spans="1:13" x14ac:dyDescent="0.3">
      <c r="A45" s="43"/>
      <c r="B45" s="42"/>
      <c r="C45" s="43"/>
      <c r="D45" s="44"/>
      <c r="E45" s="45"/>
      <c r="F45" s="45"/>
      <c r="G45" s="43"/>
      <c r="H45" s="44"/>
      <c r="I45" s="43"/>
      <c r="J45" s="43"/>
      <c r="K45" s="43"/>
      <c r="L45" s="46"/>
      <c r="M45" s="1"/>
    </row>
    <row r="46" spans="1:13" x14ac:dyDescent="0.3">
      <c r="A46" s="43"/>
      <c r="B46" s="42"/>
      <c r="C46" s="43"/>
      <c r="D46" s="44"/>
      <c r="E46" s="45"/>
      <c r="F46" s="45"/>
      <c r="G46" s="43"/>
      <c r="H46" s="44"/>
      <c r="I46" s="43"/>
      <c r="J46" s="43"/>
      <c r="K46" s="43"/>
      <c r="L46" s="46"/>
      <c r="M46" s="1"/>
    </row>
    <row r="47" spans="1:13" x14ac:dyDescent="0.3">
      <c r="A47" s="43"/>
      <c r="B47" s="42"/>
      <c r="C47" s="43"/>
      <c r="D47" s="44"/>
      <c r="E47" s="45"/>
      <c r="F47" s="45"/>
      <c r="G47" s="43"/>
      <c r="H47" s="44"/>
      <c r="I47" s="43"/>
      <c r="J47" s="43"/>
      <c r="K47" s="43"/>
      <c r="L47" s="46"/>
      <c r="M47" s="1"/>
    </row>
    <row r="48" spans="1:13" x14ac:dyDescent="0.3">
      <c r="A48" s="43"/>
      <c r="B48" s="42"/>
      <c r="C48" s="43"/>
      <c r="D48" s="44"/>
      <c r="E48" s="45"/>
      <c r="F48" s="45"/>
      <c r="G48" s="43"/>
      <c r="H48" s="44"/>
      <c r="I48" s="43"/>
      <c r="J48" s="43"/>
      <c r="K48" s="43"/>
      <c r="L48" s="46"/>
      <c r="M48" s="1"/>
    </row>
    <row r="49" spans="1:13" x14ac:dyDescent="0.3">
      <c r="A49" s="43"/>
      <c r="B49" s="42"/>
      <c r="C49" s="43"/>
      <c r="D49" s="44"/>
      <c r="E49" s="45"/>
      <c r="F49" s="45"/>
      <c r="G49" s="43"/>
      <c r="H49" s="44"/>
      <c r="I49" s="43"/>
      <c r="J49" s="43"/>
      <c r="K49" s="43"/>
      <c r="L49" s="46"/>
      <c r="M49" s="1"/>
    </row>
    <row r="50" spans="1:13" x14ac:dyDescent="0.3">
      <c r="A50" s="43"/>
      <c r="B50" s="42"/>
      <c r="C50" s="43"/>
      <c r="D50" s="44"/>
      <c r="E50" s="45"/>
      <c r="F50" s="45"/>
      <c r="G50" s="43"/>
      <c r="H50" s="44"/>
      <c r="I50" s="43"/>
      <c r="J50" s="43"/>
      <c r="K50" s="43"/>
      <c r="L50" s="46"/>
      <c r="M50" s="1"/>
    </row>
    <row r="51" spans="1:13" x14ac:dyDescent="0.3">
      <c r="A51" s="43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1"/>
    </row>
    <row r="52" spans="1:13" x14ac:dyDescent="0.3">
      <c r="A52" s="43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1"/>
    </row>
    <row r="53" spans="1:13" x14ac:dyDescent="0.3">
      <c r="A53" s="43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1"/>
    </row>
    <row r="54" spans="1:13" x14ac:dyDescent="0.3">
      <c r="A54" s="43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1"/>
    </row>
    <row r="55" spans="1:13" x14ac:dyDescent="0.3">
      <c r="A55" s="43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1"/>
    </row>
    <row r="56" spans="1:13" x14ac:dyDescent="0.3">
      <c r="A56" s="43"/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1"/>
    </row>
    <row r="57" spans="1:13" x14ac:dyDescent="0.3">
      <c r="A57" s="43"/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1"/>
    </row>
    <row r="58" spans="1:13" x14ac:dyDescent="0.3">
      <c r="A58" s="43"/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1"/>
    </row>
    <row r="59" spans="1:13" x14ac:dyDescent="0.3">
      <c r="A59" s="43"/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1"/>
    </row>
    <row r="60" spans="1:13" x14ac:dyDescent="0.3">
      <c r="A60" s="43"/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1"/>
    </row>
    <row r="61" spans="1:13" x14ac:dyDescent="0.3">
      <c r="A61" s="43"/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1"/>
    </row>
    <row r="62" spans="1:13" x14ac:dyDescent="0.3">
      <c r="A62" s="43"/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1"/>
    </row>
    <row r="63" spans="1:13" x14ac:dyDescent="0.3">
      <c r="A63" s="43"/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1"/>
    </row>
    <row r="64" spans="1:13" x14ac:dyDescent="0.3">
      <c r="A64" s="43"/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1"/>
    </row>
    <row r="65" spans="1:13" x14ac:dyDescent="0.3">
      <c r="A65" s="43"/>
      <c r="B65" s="43"/>
      <c r="C65" s="43"/>
      <c r="D65" s="43"/>
      <c r="E65" s="43"/>
      <c r="F65" s="43"/>
      <c r="G65" s="43"/>
      <c r="H65" s="43"/>
      <c r="I65" s="43"/>
      <c r="J65" s="43"/>
      <c r="K65" s="43"/>
      <c r="L65" s="43"/>
      <c r="M65" s="1"/>
    </row>
    <row r="66" spans="1:13" x14ac:dyDescent="0.3">
      <c r="A66" s="43"/>
      <c r="B66" s="43"/>
      <c r="C66" s="43"/>
      <c r="D66" s="43"/>
      <c r="E66" s="43"/>
      <c r="F66" s="43"/>
      <c r="G66" s="43"/>
      <c r="H66" s="43"/>
      <c r="I66" s="43"/>
      <c r="J66" s="43"/>
      <c r="K66" s="43"/>
      <c r="L66" s="43"/>
      <c r="M66" s="1"/>
    </row>
    <row r="67" spans="1:13" x14ac:dyDescent="0.3">
      <c r="A67" s="43"/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1"/>
    </row>
    <row r="68" spans="1:13" x14ac:dyDescent="0.3">
      <c r="A68" s="43"/>
      <c r="B68" s="43"/>
      <c r="C68" s="43"/>
      <c r="D68" s="43"/>
      <c r="E68" s="43"/>
      <c r="F68" s="43"/>
      <c r="G68" s="43"/>
      <c r="H68" s="43"/>
      <c r="I68" s="43"/>
      <c r="J68" s="43"/>
      <c r="K68" s="43"/>
      <c r="L68" s="43"/>
      <c r="M68" s="1"/>
    </row>
    <row r="69" spans="1:13" x14ac:dyDescent="0.3">
      <c r="A69" s="43"/>
      <c r="B69" s="43"/>
      <c r="C69" s="43"/>
      <c r="D69" s="43"/>
      <c r="E69" s="43"/>
      <c r="F69" s="43"/>
      <c r="G69" s="43"/>
      <c r="H69" s="43"/>
      <c r="I69" s="43"/>
      <c r="J69" s="43"/>
      <c r="K69" s="43"/>
      <c r="L69" s="43"/>
      <c r="M69" s="1"/>
    </row>
    <row r="70" spans="1:13" x14ac:dyDescent="0.3">
      <c r="A70" s="43"/>
      <c r="B70" s="43"/>
      <c r="C70" s="43"/>
      <c r="D70" s="43"/>
      <c r="E70" s="43"/>
      <c r="F70" s="43"/>
      <c r="G70" s="43"/>
      <c r="H70" s="43"/>
      <c r="I70" s="43"/>
      <c r="J70" s="43"/>
      <c r="K70" s="43"/>
      <c r="L70" s="43"/>
      <c r="M70" s="1"/>
    </row>
    <row r="71" spans="1:13" x14ac:dyDescent="0.3">
      <c r="A71" s="43"/>
      <c r="B71" s="43"/>
      <c r="C71" s="43"/>
      <c r="D71" s="43"/>
      <c r="E71" s="43"/>
      <c r="F71" s="43"/>
      <c r="G71" s="43"/>
      <c r="H71" s="43"/>
      <c r="I71" s="43"/>
      <c r="J71" s="43"/>
      <c r="K71" s="43"/>
      <c r="L71" s="43"/>
      <c r="M71" s="1"/>
    </row>
    <row r="72" spans="1:13" x14ac:dyDescent="0.3">
      <c r="A72" s="43"/>
      <c r="B72" s="43"/>
      <c r="C72" s="43"/>
      <c r="D72" s="43"/>
      <c r="E72" s="43"/>
      <c r="F72" s="43"/>
      <c r="G72" s="43"/>
      <c r="H72" s="43"/>
      <c r="I72" s="43"/>
      <c r="J72" s="43"/>
      <c r="K72" s="43"/>
      <c r="L72" s="43"/>
      <c r="M72" s="1"/>
    </row>
    <row r="73" spans="1:13" x14ac:dyDescent="0.3">
      <c r="A73" s="43"/>
      <c r="B73" s="43"/>
      <c r="C73" s="43"/>
      <c r="D73" s="43"/>
      <c r="E73" s="43"/>
      <c r="F73" s="43"/>
      <c r="G73" s="43"/>
      <c r="H73" s="43"/>
      <c r="I73" s="43"/>
      <c r="J73" s="43"/>
      <c r="K73" s="43"/>
      <c r="L73" s="43"/>
      <c r="M73" s="1"/>
    </row>
    <row r="74" spans="1:13" x14ac:dyDescent="0.3">
      <c r="A74" s="43"/>
      <c r="B74" s="43"/>
      <c r="C74" s="43"/>
      <c r="D74" s="43"/>
      <c r="E74" s="43"/>
      <c r="F74" s="43"/>
      <c r="G74" s="43"/>
      <c r="H74" s="43"/>
      <c r="I74" s="43"/>
      <c r="J74" s="43"/>
      <c r="K74" s="43"/>
      <c r="L74" s="43"/>
      <c r="M74" s="1"/>
    </row>
    <row r="75" spans="1:13" x14ac:dyDescent="0.3">
      <c r="A75" s="43"/>
      <c r="B75" s="43"/>
      <c r="C75" s="43"/>
      <c r="D75" s="43"/>
      <c r="E75" s="43"/>
      <c r="F75" s="43"/>
      <c r="G75" s="43"/>
      <c r="H75" s="43"/>
      <c r="I75" s="43"/>
      <c r="J75" s="43"/>
      <c r="K75" s="43"/>
      <c r="L75" s="43"/>
      <c r="M75" s="1"/>
    </row>
    <row r="76" spans="1:13" x14ac:dyDescent="0.3">
      <c r="A76" s="43"/>
      <c r="B76" s="43"/>
      <c r="C76" s="43"/>
      <c r="D76" s="43"/>
      <c r="E76" s="43"/>
      <c r="F76" s="43"/>
      <c r="G76" s="43"/>
      <c r="H76" s="43"/>
      <c r="I76" s="43"/>
      <c r="J76" s="43"/>
      <c r="K76" s="43"/>
      <c r="L76" s="43"/>
      <c r="M76" s="1"/>
    </row>
    <row r="77" spans="1:13" x14ac:dyDescent="0.3">
      <c r="A77" s="43"/>
      <c r="B77" s="43"/>
      <c r="C77" s="43"/>
      <c r="D77" s="43"/>
      <c r="E77" s="43"/>
      <c r="F77" s="43"/>
      <c r="G77" s="43"/>
      <c r="H77" s="43"/>
      <c r="I77" s="43"/>
      <c r="J77" s="43"/>
      <c r="K77" s="43"/>
      <c r="L77" s="43"/>
      <c r="M77" s="1"/>
    </row>
    <row r="78" spans="1:13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x14ac:dyDescent="0.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x14ac:dyDescent="0.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x14ac:dyDescent="0.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x14ac:dyDescent="0.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x14ac:dyDescent="0.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x14ac:dyDescent="0.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x14ac:dyDescent="0.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x14ac:dyDescent="0.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x14ac:dyDescent="0.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x14ac:dyDescent="0.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x14ac:dyDescent="0.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x14ac:dyDescent="0.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x14ac:dyDescent="0.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x14ac:dyDescent="0.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x14ac:dyDescent="0.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x14ac:dyDescent="0.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x14ac:dyDescent="0.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x14ac:dyDescent="0.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x14ac:dyDescent="0.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x14ac:dyDescent="0.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x14ac:dyDescent="0.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x14ac:dyDescent="0.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x14ac:dyDescent="0.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x14ac:dyDescent="0.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x14ac:dyDescent="0.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x14ac:dyDescent="0.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x14ac:dyDescent="0.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x14ac:dyDescent="0.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x14ac:dyDescent="0.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x14ac:dyDescent="0.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x14ac:dyDescent="0.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x14ac:dyDescent="0.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x14ac:dyDescent="0.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x14ac:dyDescent="0.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x14ac:dyDescent="0.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x14ac:dyDescent="0.3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x14ac:dyDescent="0.3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x14ac:dyDescent="0.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x14ac:dyDescent="0.3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x14ac:dyDescent="0.3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x14ac:dyDescent="0.3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x14ac:dyDescent="0.3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x14ac:dyDescent="0.3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x14ac:dyDescent="0.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x14ac:dyDescent="0.3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x14ac:dyDescent="0.3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x14ac:dyDescent="0.3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x14ac:dyDescent="0.3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x14ac:dyDescent="0.3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x14ac:dyDescent="0.3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x14ac:dyDescent="0.3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x14ac:dyDescent="0.3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x14ac:dyDescent="0.3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x14ac:dyDescent="0.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x14ac:dyDescent="0.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x14ac:dyDescent="0.3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x14ac:dyDescent="0.3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x14ac:dyDescent="0.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x14ac:dyDescent="0.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x14ac:dyDescent="0.3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x14ac:dyDescent="0.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x14ac:dyDescent="0.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x14ac:dyDescent="0.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x14ac:dyDescent="0.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x14ac:dyDescent="0.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x14ac:dyDescent="0.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x14ac:dyDescent="0.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x14ac:dyDescent="0.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x14ac:dyDescent="0.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x14ac:dyDescent="0.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x14ac:dyDescent="0.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x14ac:dyDescent="0.3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x14ac:dyDescent="0.3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x14ac:dyDescent="0.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x14ac:dyDescent="0.3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x14ac:dyDescent="0.3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x14ac:dyDescent="0.3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x14ac:dyDescent="0.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x14ac:dyDescent="0.3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x14ac:dyDescent="0.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x14ac:dyDescent="0.3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x14ac:dyDescent="0.3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x14ac:dyDescent="0.3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x14ac:dyDescent="0.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x14ac:dyDescent="0.3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x14ac:dyDescent="0.3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x14ac:dyDescent="0.3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x14ac:dyDescent="0.3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x14ac:dyDescent="0.3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x14ac:dyDescent="0.3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x14ac:dyDescent="0.3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x14ac:dyDescent="0.3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x14ac:dyDescent="0.3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x14ac:dyDescent="0.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x14ac:dyDescent="0.3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x14ac:dyDescent="0.3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x14ac:dyDescent="0.3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x14ac:dyDescent="0.3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x14ac:dyDescent="0.3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x14ac:dyDescent="0.3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x14ac:dyDescent="0.3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x14ac:dyDescent="0.3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x14ac:dyDescent="0.3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x14ac:dyDescent="0.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x14ac:dyDescent="0.3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x14ac:dyDescent="0.3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x14ac:dyDescent="0.3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x14ac:dyDescent="0.3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x14ac:dyDescent="0.3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x14ac:dyDescent="0.3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x14ac:dyDescent="0.3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x14ac:dyDescent="0.3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x14ac:dyDescent="0.3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x14ac:dyDescent="0.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x14ac:dyDescent="0.3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x14ac:dyDescent="0.3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x14ac:dyDescent="0.3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x14ac:dyDescent="0.3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</sheetData>
  <mergeCells count="8">
    <mergeCell ref="A1:K2"/>
    <mergeCell ref="L3:L4"/>
    <mergeCell ref="D3:F3"/>
    <mergeCell ref="G3:I3"/>
    <mergeCell ref="J3:K3"/>
    <mergeCell ref="C3:C4"/>
    <mergeCell ref="B3:B4"/>
    <mergeCell ref="A3:A4"/>
  </mergeCells>
  <pageMargins left="0.7" right="0.7" top="0.78740157499999996" bottom="0.78740157499999996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C1:N13"/>
  <sheetViews>
    <sheetView topLeftCell="C1" workbookViewId="0">
      <selection activeCell="F8" sqref="F8"/>
    </sheetView>
  </sheetViews>
  <sheetFormatPr defaultRowHeight="14.4" x14ac:dyDescent="0.3"/>
  <cols>
    <col min="3" max="3" width="12.6640625" customWidth="1"/>
    <col min="4" max="4" width="9.6640625" customWidth="1"/>
    <col min="5" max="5" width="36.6640625" customWidth="1"/>
    <col min="6" max="14" width="12.6640625" customWidth="1"/>
  </cols>
  <sheetData>
    <row r="1" spans="3:14" x14ac:dyDescent="0.3">
      <c r="C1" s="133" t="s">
        <v>38</v>
      </c>
      <c r="D1" s="133"/>
      <c r="E1" s="133"/>
      <c r="F1" s="133"/>
      <c r="G1" s="133"/>
      <c r="H1" s="133"/>
      <c r="I1" s="133"/>
      <c r="J1" s="133"/>
      <c r="K1" s="133"/>
      <c r="L1" s="133"/>
      <c r="M1" s="133"/>
    </row>
    <row r="2" spans="3:14" ht="15" thickBot="1" x14ac:dyDescent="0.35"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</row>
    <row r="3" spans="3:14" x14ac:dyDescent="0.3">
      <c r="C3" s="145" t="s">
        <v>0</v>
      </c>
      <c r="D3" s="143" t="s">
        <v>4</v>
      </c>
      <c r="E3" s="141" t="s">
        <v>5</v>
      </c>
      <c r="F3" s="137" t="s">
        <v>7</v>
      </c>
      <c r="G3" s="138"/>
      <c r="H3" s="139"/>
      <c r="I3" s="137" t="s">
        <v>8</v>
      </c>
      <c r="J3" s="138"/>
      <c r="K3" s="140"/>
      <c r="L3" s="137" t="s">
        <v>9</v>
      </c>
      <c r="M3" s="139"/>
      <c r="N3" s="135" t="s">
        <v>10</v>
      </c>
    </row>
    <row r="4" spans="3:14" ht="15" thickBot="1" x14ac:dyDescent="0.35">
      <c r="C4" s="146"/>
      <c r="D4" s="144"/>
      <c r="E4" s="142"/>
      <c r="F4" s="2" t="s">
        <v>1</v>
      </c>
      <c r="G4" s="3" t="s">
        <v>2</v>
      </c>
      <c r="H4" s="75" t="s">
        <v>3</v>
      </c>
      <c r="I4" s="5" t="s">
        <v>6</v>
      </c>
      <c r="J4" s="6" t="s">
        <v>2</v>
      </c>
      <c r="K4" s="98" t="s">
        <v>3</v>
      </c>
      <c r="L4" s="2" t="s">
        <v>1</v>
      </c>
      <c r="M4" s="7" t="s">
        <v>2</v>
      </c>
      <c r="N4" s="136"/>
    </row>
    <row r="5" spans="3:14" x14ac:dyDescent="0.3">
      <c r="C5" s="8">
        <v>43009</v>
      </c>
      <c r="D5" s="18"/>
      <c r="E5" s="9" t="s">
        <v>79</v>
      </c>
      <c r="F5" s="117"/>
      <c r="G5" s="116"/>
      <c r="H5" s="115">
        <f>'Září 2017'!F8</f>
        <v>25668</v>
      </c>
      <c r="I5" s="118"/>
      <c r="J5" s="116"/>
      <c r="K5" s="115">
        <f>'Září 2017'!I8</f>
        <v>86285.61</v>
      </c>
      <c r="L5" s="118"/>
      <c r="M5" s="119"/>
      <c r="N5" s="118">
        <f>'Září 2017'!L8</f>
        <v>111953.61</v>
      </c>
    </row>
    <row r="6" spans="3:14" x14ac:dyDescent="0.3">
      <c r="C6" s="8">
        <v>43012</v>
      </c>
      <c r="D6" s="18" t="s">
        <v>76</v>
      </c>
      <c r="E6" s="9" t="s">
        <v>77</v>
      </c>
      <c r="F6" s="117"/>
      <c r="G6" s="116"/>
      <c r="H6" s="120">
        <f>H5+F6-G6</f>
        <v>25668</v>
      </c>
      <c r="I6" s="118"/>
      <c r="J6" s="116">
        <v>37145</v>
      </c>
      <c r="K6" s="120">
        <f>K5+I6-J6</f>
        <v>49140.61</v>
      </c>
      <c r="L6" s="118"/>
      <c r="M6" s="119"/>
      <c r="N6" s="121">
        <f>H6+K6</f>
        <v>74808.61</v>
      </c>
    </row>
    <row r="7" spans="3:14" x14ac:dyDescent="0.3">
      <c r="C7" s="8">
        <v>43012</v>
      </c>
      <c r="D7" s="18" t="s">
        <v>76</v>
      </c>
      <c r="E7" s="9" t="s">
        <v>78</v>
      </c>
      <c r="F7" s="117"/>
      <c r="G7" s="116"/>
      <c r="H7" s="120">
        <f t="shared" ref="H7" si="0">H6+F7-G7</f>
        <v>25668</v>
      </c>
      <c r="I7" s="118"/>
      <c r="J7" s="116">
        <v>6151</v>
      </c>
      <c r="K7" s="120">
        <f t="shared" ref="K7" si="1">K6+I7-J7</f>
        <v>42989.61</v>
      </c>
      <c r="L7" s="118"/>
      <c r="M7" s="119"/>
      <c r="N7" s="121">
        <f t="shared" ref="N7:N10" si="2">H7+K7</f>
        <v>68657.61</v>
      </c>
    </row>
    <row r="8" spans="3:14" x14ac:dyDescent="0.3">
      <c r="C8" s="8">
        <v>43039</v>
      </c>
      <c r="D8" s="18" t="s">
        <v>76</v>
      </c>
      <c r="E8" s="9" t="s">
        <v>17</v>
      </c>
      <c r="F8" s="117"/>
      <c r="G8" s="116"/>
      <c r="H8" s="120">
        <f>H7+F8-G8</f>
        <v>25668</v>
      </c>
      <c r="I8" s="118">
        <v>0.34</v>
      </c>
      <c r="J8" s="116"/>
      <c r="K8" s="120">
        <f>K7+I8-J8</f>
        <v>42989.95</v>
      </c>
      <c r="L8" s="122"/>
      <c r="M8" s="119"/>
      <c r="N8" s="121">
        <f t="shared" si="2"/>
        <v>68657.95</v>
      </c>
    </row>
    <row r="9" spans="3:14" x14ac:dyDescent="0.3">
      <c r="C9" s="8">
        <v>43039</v>
      </c>
      <c r="D9" s="18" t="s">
        <v>76</v>
      </c>
      <c r="E9" s="9" t="s">
        <v>23</v>
      </c>
      <c r="F9" s="117"/>
      <c r="G9" s="116"/>
      <c r="H9" s="120">
        <f>H8+F9-G9</f>
        <v>25668</v>
      </c>
      <c r="I9" s="118"/>
      <c r="J9" s="116">
        <v>4</v>
      </c>
      <c r="K9" s="120">
        <f>K8+I9-J9</f>
        <v>42985.95</v>
      </c>
      <c r="L9" s="122"/>
      <c r="M9" s="119"/>
      <c r="N9" s="121">
        <f>H9+K9</f>
        <v>68653.95</v>
      </c>
    </row>
    <row r="10" spans="3:14" x14ac:dyDescent="0.3">
      <c r="C10" s="8">
        <v>43009</v>
      </c>
      <c r="D10" s="27"/>
      <c r="E10" s="28" t="s">
        <v>15</v>
      </c>
      <c r="F10" s="123">
        <f>SUM(F5:F8)</f>
        <v>0</v>
      </c>
      <c r="G10" s="124">
        <f>SUM(G5:G8)</f>
        <v>0</v>
      </c>
      <c r="H10" s="120">
        <f>H5+F10-G10</f>
        <v>25668</v>
      </c>
      <c r="I10" s="114">
        <v>0.34</v>
      </c>
      <c r="J10" s="124">
        <f>SUM(J5:J9)</f>
        <v>43300</v>
      </c>
      <c r="K10" s="120">
        <f>K5+I10-J10</f>
        <v>42985.95</v>
      </c>
      <c r="L10" s="114">
        <f>SUM(L5:L7)</f>
        <v>0</v>
      </c>
      <c r="M10" s="125">
        <f>SUM(M5:M7)</f>
        <v>0</v>
      </c>
      <c r="N10" s="121">
        <f t="shared" si="2"/>
        <v>68653.95</v>
      </c>
    </row>
    <row r="13" spans="3:14" x14ac:dyDescent="0.3">
      <c r="K13" s="92"/>
    </row>
  </sheetData>
  <mergeCells count="8">
    <mergeCell ref="N3:N4"/>
    <mergeCell ref="C1:M2"/>
    <mergeCell ref="C3:C4"/>
    <mergeCell ref="D3:D4"/>
    <mergeCell ref="E3:E4"/>
    <mergeCell ref="F3:H3"/>
    <mergeCell ref="I3:K3"/>
    <mergeCell ref="L3:M3"/>
  </mergeCells>
  <pageMargins left="0.7" right="0.7" top="0.78740157499999996" bottom="0.78740157499999996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9"/>
  <sheetViews>
    <sheetView workbookViewId="0">
      <selection activeCell="I10" sqref="I10"/>
    </sheetView>
  </sheetViews>
  <sheetFormatPr defaultRowHeight="14.4" x14ac:dyDescent="0.3"/>
  <cols>
    <col min="1" max="1" width="12.6640625" customWidth="1"/>
    <col min="2" max="2" width="9.6640625" customWidth="1"/>
    <col min="3" max="3" width="36.6640625" customWidth="1"/>
    <col min="4" max="12" width="12.6640625" customWidth="1"/>
  </cols>
  <sheetData>
    <row r="1" spans="1:12" x14ac:dyDescent="0.3">
      <c r="A1" s="133" t="s">
        <v>39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</row>
    <row r="2" spans="1:12" ht="15" thickBot="1" x14ac:dyDescent="0.35">
      <c r="A2" s="134"/>
      <c r="B2" s="134"/>
      <c r="C2" s="134"/>
      <c r="D2" s="134"/>
      <c r="E2" s="134"/>
      <c r="F2" s="134"/>
      <c r="G2" s="134"/>
      <c r="H2" s="134"/>
      <c r="I2" s="134"/>
      <c r="J2" s="134"/>
      <c r="K2" s="134"/>
    </row>
    <row r="3" spans="1:12" x14ac:dyDescent="0.3">
      <c r="A3" s="145" t="s">
        <v>0</v>
      </c>
      <c r="B3" s="143" t="s">
        <v>4</v>
      </c>
      <c r="C3" s="141" t="s">
        <v>5</v>
      </c>
      <c r="D3" s="137" t="s">
        <v>7</v>
      </c>
      <c r="E3" s="138"/>
      <c r="F3" s="139"/>
      <c r="G3" s="137" t="s">
        <v>8</v>
      </c>
      <c r="H3" s="138"/>
      <c r="I3" s="140"/>
      <c r="J3" s="137" t="s">
        <v>9</v>
      </c>
      <c r="K3" s="139"/>
      <c r="L3" s="135" t="s">
        <v>10</v>
      </c>
    </row>
    <row r="4" spans="1:12" ht="15" thickBot="1" x14ac:dyDescent="0.35">
      <c r="A4" s="146"/>
      <c r="B4" s="144"/>
      <c r="C4" s="142"/>
      <c r="D4" s="2" t="s">
        <v>1</v>
      </c>
      <c r="E4" s="3" t="s">
        <v>2</v>
      </c>
      <c r="F4" s="75" t="s">
        <v>3</v>
      </c>
      <c r="G4" s="61" t="s">
        <v>6</v>
      </c>
      <c r="H4" s="6" t="s">
        <v>2</v>
      </c>
      <c r="I4" s="98" t="s">
        <v>3</v>
      </c>
      <c r="J4" s="2" t="s">
        <v>1</v>
      </c>
      <c r="K4" s="7" t="s">
        <v>2</v>
      </c>
      <c r="L4" s="149"/>
    </row>
    <row r="5" spans="1:12" x14ac:dyDescent="0.3">
      <c r="A5" s="8">
        <v>43040</v>
      </c>
      <c r="B5" s="18"/>
      <c r="C5" s="9" t="s">
        <v>82</v>
      </c>
      <c r="D5" s="35"/>
      <c r="E5" s="20"/>
      <c r="F5" s="21">
        <f>'Říjen 2017'!H10</f>
        <v>25668</v>
      </c>
      <c r="G5" s="21"/>
      <c r="H5" s="20"/>
      <c r="I5" s="21">
        <f>'Říjen 2017'!K10</f>
        <v>42985.95</v>
      </c>
      <c r="J5" s="68"/>
      <c r="K5" s="64"/>
      <c r="L5" s="21">
        <f>'Říjen 2017'!N10</f>
        <v>68653.95</v>
      </c>
    </row>
    <row r="6" spans="1:12" x14ac:dyDescent="0.3">
      <c r="A6" s="8">
        <v>43061</v>
      </c>
      <c r="B6" s="18" t="s">
        <v>84</v>
      </c>
      <c r="C6" s="9" t="s">
        <v>83</v>
      </c>
      <c r="D6" s="35">
        <v>3200</v>
      </c>
      <c r="E6" s="20"/>
      <c r="F6" s="21">
        <f>F5+D6-E6</f>
        <v>28868</v>
      </c>
      <c r="G6" s="21"/>
      <c r="H6" s="20"/>
      <c r="I6" s="21">
        <f>I5+G6-H6</f>
        <v>42985.95</v>
      </c>
      <c r="J6" s="68"/>
      <c r="K6" s="64"/>
      <c r="L6" s="21"/>
    </row>
    <row r="7" spans="1:12" x14ac:dyDescent="0.3">
      <c r="A7" s="8">
        <v>43068</v>
      </c>
      <c r="B7" s="18" t="s">
        <v>85</v>
      </c>
      <c r="C7" s="9" t="s">
        <v>86</v>
      </c>
      <c r="D7" s="35"/>
      <c r="E7" s="20">
        <v>4552</v>
      </c>
      <c r="F7" s="21">
        <f t="shared" ref="F7" si="0">F6+D7-E7</f>
        <v>24316</v>
      </c>
      <c r="G7" s="21"/>
      <c r="H7" s="20"/>
      <c r="I7" s="21">
        <f>I6+G7-H7</f>
        <v>42985.95</v>
      </c>
      <c r="J7" s="68"/>
      <c r="K7" s="64"/>
      <c r="L7" s="21"/>
    </row>
    <row r="8" spans="1:12" x14ac:dyDescent="0.3">
      <c r="A8" s="8">
        <v>43040</v>
      </c>
      <c r="B8" s="18"/>
      <c r="C8" s="9" t="s">
        <v>17</v>
      </c>
      <c r="D8" s="35"/>
      <c r="E8" s="20"/>
      <c r="F8" s="21">
        <f>F7+D8-E8</f>
        <v>24316</v>
      </c>
      <c r="G8" s="21">
        <v>0.28999999999999998</v>
      </c>
      <c r="H8" s="20"/>
      <c r="I8" s="21">
        <f>I7+G8-H8</f>
        <v>42986.239999999998</v>
      </c>
      <c r="J8" s="68"/>
      <c r="K8" s="64"/>
      <c r="L8" s="97">
        <f t="shared" ref="L8:L9" si="1">F8+I8</f>
        <v>67302.239999999991</v>
      </c>
    </row>
    <row r="9" spans="1:12" x14ac:dyDescent="0.3">
      <c r="A9" s="8">
        <v>43040</v>
      </c>
      <c r="B9" s="27"/>
      <c r="C9" s="28" t="s">
        <v>15</v>
      </c>
      <c r="D9" s="37">
        <f>D5+D6+D7+D8</f>
        <v>3200</v>
      </c>
      <c r="E9" s="32">
        <f>SUM(E5:E8)</f>
        <v>4552</v>
      </c>
      <c r="F9" s="21">
        <f>F5+D9-E9</f>
        <v>24316</v>
      </c>
      <c r="G9" s="99">
        <f>SUM(G5:G8)</f>
        <v>0.28999999999999998</v>
      </c>
      <c r="H9" s="32">
        <f>SUM(H5:H8)</f>
        <v>0</v>
      </c>
      <c r="I9" s="21">
        <f>I5+G9-H9</f>
        <v>42986.239999999998</v>
      </c>
      <c r="J9" s="99">
        <f>SUM(J5:J8)</f>
        <v>0</v>
      </c>
      <c r="K9" s="100">
        <f>SUM(K5:K8)</f>
        <v>0</v>
      </c>
      <c r="L9" s="97">
        <f t="shared" si="1"/>
        <v>67302.239999999991</v>
      </c>
    </row>
  </sheetData>
  <mergeCells count="8">
    <mergeCell ref="L3:L4"/>
    <mergeCell ref="A1:K2"/>
    <mergeCell ref="A3:A4"/>
    <mergeCell ref="B3:B4"/>
    <mergeCell ref="C3:C4"/>
    <mergeCell ref="D3:F3"/>
    <mergeCell ref="G3:I3"/>
    <mergeCell ref="J3:K3"/>
  </mergeCells>
  <pageMargins left="0.7" right="0.7" top="0.78740157499999996" bottom="0.78740157499999996" header="0.3" footer="0.3"/>
  <pageSetup paperSize="9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17"/>
  <sheetViews>
    <sheetView tabSelected="1" workbookViewId="0">
      <selection activeCell="C12" sqref="C12"/>
    </sheetView>
  </sheetViews>
  <sheetFormatPr defaultRowHeight="14.4" x14ac:dyDescent="0.3"/>
  <cols>
    <col min="1" max="1" width="12.6640625" customWidth="1"/>
    <col min="2" max="2" width="9.6640625" customWidth="1"/>
    <col min="3" max="3" width="36.6640625" customWidth="1"/>
    <col min="4" max="12" width="12.6640625" customWidth="1"/>
  </cols>
  <sheetData>
    <row r="1" spans="1:12" x14ac:dyDescent="0.3">
      <c r="A1" s="133" t="s">
        <v>29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</row>
    <row r="2" spans="1:12" ht="15" thickBot="1" x14ac:dyDescent="0.35">
      <c r="A2" s="134"/>
      <c r="B2" s="134"/>
      <c r="C2" s="134"/>
      <c r="D2" s="134"/>
      <c r="E2" s="134"/>
      <c r="F2" s="134"/>
      <c r="G2" s="134"/>
      <c r="H2" s="134"/>
      <c r="I2" s="134"/>
      <c r="J2" s="134"/>
      <c r="K2" s="134"/>
    </row>
    <row r="3" spans="1:12" x14ac:dyDescent="0.3">
      <c r="A3" s="145" t="s">
        <v>0</v>
      </c>
      <c r="B3" s="143" t="s">
        <v>4</v>
      </c>
      <c r="C3" s="141" t="s">
        <v>5</v>
      </c>
      <c r="D3" s="137" t="s">
        <v>7</v>
      </c>
      <c r="E3" s="138"/>
      <c r="F3" s="139"/>
      <c r="G3" s="137" t="s">
        <v>8</v>
      </c>
      <c r="H3" s="138"/>
      <c r="I3" s="140"/>
      <c r="J3" s="137" t="s">
        <v>9</v>
      </c>
      <c r="K3" s="139"/>
      <c r="L3" s="135" t="s">
        <v>10</v>
      </c>
    </row>
    <row r="4" spans="1:12" ht="15" thickBot="1" x14ac:dyDescent="0.35">
      <c r="A4" s="146"/>
      <c r="B4" s="144"/>
      <c r="C4" s="142"/>
      <c r="D4" s="2" t="s">
        <v>1</v>
      </c>
      <c r="E4" s="3" t="s">
        <v>2</v>
      </c>
      <c r="F4" s="75" t="s">
        <v>3</v>
      </c>
      <c r="G4" s="5" t="s">
        <v>6</v>
      </c>
      <c r="H4" s="6" t="s">
        <v>2</v>
      </c>
      <c r="I4" s="16" t="s">
        <v>3</v>
      </c>
      <c r="J4" s="2" t="s">
        <v>1</v>
      </c>
      <c r="K4" s="7" t="s">
        <v>2</v>
      </c>
      <c r="L4" s="149"/>
    </row>
    <row r="5" spans="1:12" x14ac:dyDescent="0.3">
      <c r="A5" s="8">
        <v>43070</v>
      </c>
      <c r="B5" s="18"/>
      <c r="C5" s="9" t="s">
        <v>87</v>
      </c>
      <c r="D5" s="35"/>
      <c r="E5" s="20"/>
      <c r="F5" s="21">
        <f>'Listopad 2017'!F9</f>
        <v>24316</v>
      </c>
      <c r="G5" s="68"/>
      <c r="H5" s="20"/>
      <c r="I5" s="64">
        <f>'Listopad 2017'!I9</f>
        <v>42986.239999999998</v>
      </c>
      <c r="J5" s="35"/>
      <c r="K5" s="64"/>
      <c r="L5" s="21">
        <f>'Listopad 2017'!L9</f>
        <v>67302.239999999991</v>
      </c>
    </row>
    <row r="6" spans="1:12" x14ac:dyDescent="0.3">
      <c r="A6" s="8">
        <v>43082</v>
      </c>
      <c r="B6" s="18" t="s">
        <v>88</v>
      </c>
      <c r="C6" s="9" t="s">
        <v>89</v>
      </c>
      <c r="D6" s="35"/>
      <c r="E6" s="20"/>
      <c r="F6" s="97">
        <f>F5+D6-E6</f>
        <v>24316</v>
      </c>
      <c r="G6" s="68"/>
      <c r="H6" s="20">
        <v>3346</v>
      </c>
      <c r="I6" s="64">
        <f>I5+G6-H6</f>
        <v>39640.239999999998</v>
      </c>
      <c r="J6" s="35"/>
      <c r="K6" s="64"/>
      <c r="L6" s="97">
        <f>F6+I6</f>
        <v>63956.24</v>
      </c>
    </row>
    <row r="7" spans="1:12" x14ac:dyDescent="0.3">
      <c r="A7" s="8">
        <v>43090</v>
      </c>
      <c r="B7" s="18" t="s">
        <v>88</v>
      </c>
      <c r="C7" s="9" t="s">
        <v>90</v>
      </c>
      <c r="D7" s="35"/>
      <c r="E7" s="20"/>
      <c r="F7" s="97">
        <f t="shared" ref="F7:F16" si="0">F6+D7-E7</f>
        <v>24316</v>
      </c>
      <c r="G7" s="126">
        <v>14190</v>
      </c>
      <c r="H7" s="20"/>
      <c r="I7" s="64">
        <f t="shared" ref="I7:I12" si="1">I6+G7-H7</f>
        <v>53830.239999999998</v>
      </c>
      <c r="J7" s="35"/>
      <c r="K7" s="64"/>
      <c r="L7" s="97">
        <f t="shared" ref="L7:L16" si="2">F7+I7</f>
        <v>78146.239999999991</v>
      </c>
    </row>
    <row r="8" spans="1:12" x14ac:dyDescent="0.3">
      <c r="A8" s="102">
        <v>43098</v>
      </c>
      <c r="B8" s="103" t="s">
        <v>88</v>
      </c>
      <c r="C8" s="104" t="s">
        <v>99</v>
      </c>
      <c r="D8" s="105"/>
      <c r="E8" s="108"/>
      <c r="F8" s="150">
        <f t="shared" si="0"/>
        <v>24316</v>
      </c>
      <c r="G8" s="151"/>
      <c r="H8" s="108">
        <v>21043</v>
      </c>
      <c r="I8" s="109">
        <f t="shared" si="1"/>
        <v>32787.24</v>
      </c>
      <c r="J8" s="105"/>
      <c r="K8" s="109"/>
      <c r="L8" s="150">
        <f t="shared" si="2"/>
        <v>57103.24</v>
      </c>
    </row>
    <row r="9" spans="1:12" x14ac:dyDescent="0.3">
      <c r="A9" s="8">
        <v>43089</v>
      </c>
      <c r="B9" s="18" t="s">
        <v>91</v>
      </c>
      <c r="C9" s="9" t="s">
        <v>28</v>
      </c>
      <c r="D9" s="35"/>
      <c r="E9" s="20"/>
      <c r="F9" s="97">
        <f t="shared" si="0"/>
        <v>24316</v>
      </c>
      <c r="G9" s="93"/>
      <c r="H9" s="20">
        <v>17793</v>
      </c>
      <c r="I9" s="64">
        <f t="shared" si="1"/>
        <v>14994.239999999998</v>
      </c>
      <c r="J9" s="35"/>
      <c r="K9" s="64"/>
      <c r="L9" s="97">
        <f t="shared" si="2"/>
        <v>39310.239999999998</v>
      </c>
    </row>
    <row r="10" spans="1:12" x14ac:dyDescent="0.3">
      <c r="A10" s="8">
        <v>43089</v>
      </c>
      <c r="B10" s="18" t="s">
        <v>91</v>
      </c>
      <c r="C10" s="9" t="s">
        <v>92</v>
      </c>
      <c r="D10" s="35"/>
      <c r="E10" s="20">
        <v>2687</v>
      </c>
      <c r="F10" s="97">
        <f t="shared" si="0"/>
        <v>21629</v>
      </c>
      <c r="G10" s="93"/>
      <c r="H10" s="20"/>
      <c r="I10" s="64">
        <f t="shared" si="1"/>
        <v>14994.239999999998</v>
      </c>
      <c r="J10" s="35"/>
      <c r="K10" s="64"/>
      <c r="L10" s="97">
        <f t="shared" si="2"/>
        <v>36623.24</v>
      </c>
    </row>
    <row r="11" spans="1:12" x14ac:dyDescent="0.3">
      <c r="A11" s="8">
        <v>43089</v>
      </c>
      <c r="B11" s="18" t="s">
        <v>93</v>
      </c>
      <c r="C11" s="9" t="s">
        <v>97</v>
      </c>
      <c r="D11" s="35">
        <v>15840</v>
      </c>
      <c r="E11" s="20"/>
      <c r="F11" s="97">
        <f t="shared" si="0"/>
        <v>37469</v>
      </c>
      <c r="G11" s="68"/>
      <c r="H11" s="20"/>
      <c r="I11" s="64">
        <f t="shared" si="1"/>
        <v>14994.239999999998</v>
      </c>
      <c r="J11" s="35"/>
      <c r="K11" s="64"/>
      <c r="L11" s="97">
        <f t="shared" si="2"/>
        <v>52463.24</v>
      </c>
    </row>
    <row r="12" spans="1:12" x14ac:dyDescent="0.3">
      <c r="A12" s="8">
        <v>43089</v>
      </c>
      <c r="B12" s="18" t="s">
        <v>94</v>
      </c>
      <c r="C12" s="9" t="s">
        <v>95</v>
      </c>
      <c r="D12" s="35">
        <v>5880</v>
      </c>
      <c r="E12" s="20"/>
      <c r="F12" s="97">
        <f t="shared" si="0"/>
        <v>43349</v>
      </c>
      <c r="G12" s="68"/>
      <c r="H12" s="20"/>
      <c r="I12" s="64">
        <f t="shared" si="1"/>
        <v>14994.239999999998</v>
      </c>
      <c r="J12" s="35"/>
      <c r="K12" s="64"/>
      <c r="L12" s="97">
        <f t="shared" si="2"/>
        <v>58343.24</v>
      </c>
    </row>
    <row r="13" spans="1:12" x14ac:dyDescent="0.3">
      <c r="A13" s="8">
        <v>43090</v>
      </c>
      <c r="B13" s="18" t="s">
        <v>101</v>
      </c>
      <c r="C13" s="9" t="s">
        <v>102</v>
      </c>
      <c r="D13" s="35"/>
      <c r="E13" s="20">
        <v>8024</v>
      </c>
      <c r="F13" s="97">
        <f>F12+D13-E13</f>
        <v>35325</v>
      </c>
      <c r="G13" s="68"/>
      <c r="H13" s="20"/>
      <c r="I13" s="64">
        <f>I12+G13-H13</f>
        <v>14994.239999999998</v>
      </c>
      <c r="J13" s="35"/>
      <c r="K13" s="64"/>
      <c r="L13" s="97">
        <f t="shared" si="2"/>
        <v>50319.24</v>
      </c>
    </row>
    <row r="14" spans="1:12" x14ac:dyDescent="0.3">
      <c r="A14" s="8">
        <v>43071</v>
      </c>
      <c r="B14" s="18" t="s">
        <v>103</v>
      </c>
      <c r="C14" s="9" t="s">
        <v>98</v>
      </c>
      <c r="D14" s="35">
        <v>26029</v>
      </c>
      <c r="E14" s="20"/>
      <c r="F14" s="97">
        <f>F13+D14-E14</f>
        <v>61354</v>
      </c>
      <c r="G14" s="68"/>
      <c r="H14" s="20"/>
      <c r="I14" s="64">
        <f>I12+G14-H14</f>
        <v>14994.239999999998</v>
      </c>
      <c r="J14" s="35"/>
      <c r="K14" s="64"/>
      <c r="L14" s="97">
        <f t="shared" si="2"/>
        <v>76348.239999999991</v>
      </c>
    </row>
    <row r="15" spans="1:12" x14ac:dyDescent="0.3">
      <c r="A15" s="8">
        <v>43098</v>
      </c>
      <c r="B15" s="18"/>
      <c r="C15" s="9" t="s">
        <v>96</v>
      </c>
      <c r="D15" s="35"/>
      <c r="E15" s="20"/>
      <c r="F15" s="97">
        <f t="shared" si="0"/>
        <v>61354</v>
      </c>
      <c r="G15" s="68"/>
      <c r="H15" s="20">
        <v>11</v>
      </c>
      <c r="I15" s="64">
        <f>I14+G15-H15</f>
        <v>14983.239999999998</v>
      </c>
      <c r="J15" s="35"/>
      <c r="K15" s="64"/>
      <c r="L15" s="97">
        <f t="shared" si="2"/>
        <v>76337.239999999991</v>
      </c>
    </row>
    <row r="16" spans="1:12" x14ac:dyDescent="0.3">
      <c r="A16" s="8">
        <v>43100</v>
      </c>
      <c r="B16" s="18"/>
      <c r="C16" s="71" t="s">
        <v>17</v>
      </c>
      <c r="D16" s="35"/>
      <c r="E16" s="20"/>
      <c r="F16" s="97">
        <f t="shared" si="0"/>
        <v>61354</v>
      </c>
      <c r="G16" s="68">
        <v>0.3</v>
      </c>
      <c r="H16" s="20"/>
      <c r="I16" s="64">
        <f>I15+G16-H16</f>
        <v>14983.539999999997</v>
      </c>
      <c r="J16" s="35"/>
      <c r="K16" s="64"/>
      <c r="L16" s="97">
        <f t="shared" si="2"/>
        <v>76337.539999999994</v>
      </c>
    </row>
    <row r="17" spans="1:12" x14ac:dyDescent="0.3">
      <c r="A17" s="8">
        <v>43100</v>
      </c>
      <c r="B17" s="27"/>
      <c r="C17" s="28" t="s">
        <v>15</v>
      </c>
      <c r="D17" s="37">
        <f>SUM(D5:D16)</f>
        <v>47749</v>
      </c>
      <c r="E17" s="32">
        <f>SUM(E5:E16)</f>
        <v>10711</v>
      </c>
      <c r="F17" s="32">
        <f>F5+D17-E17</f>
        <v>61354</v>
      </c>
      <c r="G17" s="99">
        <f>SUM(G5:G16)</f>
        <v>14190.3</v>
      </c>
      <c r="H17" s="32">
        <f>SUM(H5:H16)</f>
        <v>42193</v>
      </c>
      <c r="I17" s="40">
        <f>I5+G17-H17</f>
        <v>14983.539999999994</v>
      </c>
      <c r="J17" s="37">
        <f>SUM(J5:J16)</f>
        <v>0</v>
      </c>
      <c r="K17" s="69">
        <f>SUM(K5:K16)</f>
        <v>0</v>
      </c>
      <c r="L17" s="70">
        <f>F17+I17</f>
        <v>76337.539999999994</v>
      </c>
    </row>
  </sheetData>
  <mergeCells count="8">
    <mergeCell ref="L3:L4"/>
    <mergeCell ref="A1:K2"/>
    <mergeCell ref="A3:A4"/>
    <mergeCell ref="B3:B4"/>
    <mergeCell ref="C3:C4"/>
    <mergeCell ref="D3:F3"/>
    <mergeCell ref="G3:I3"/>
    <mergeCell ref="J3:K3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52"/>
  <sheetViews>
    <sheetView workbookViewId="0">
      <selection activeCell="C31" sqref="C31:C32"/>
    </sheetView>
  </sheetViews>
  <sheetFormatPr defaultRowHeight="14.4" x14ac:dyDescent="0.3"/>
  <cols>
    <col min="1" max="1" width="12.6640625" customWidth="1"/>
    <col min="2" max="2" width="9.6640625" customWidth="1"/>
    <col min="3" max="3" width="36.6640625" customWidth="1"/>
    <col min="4" max="12" width="12.6640625" customWidth="1"/>
  </cols>
  <sheetData>
    <row r="1" spans="1:12" ht="15" customHeight="1" x14ac:dyDescent="0.3">
      <c r="A1" s="133" t="s">
        <v>31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</row>
    <row r="2" spans="1:12" ht="33.75" customHeight="1" thickBot="1" x14ac:dyDescent="0.35">
      <c r="A2" s="134"/>
      <c r="B2" s="134"/>
      <c r="C2" s="134"/>
      <c r="D2" s="134"/>
      <c r="E2" s="134"/>
      <c r="F2" s="134"/>
      <c r="G2" s="134"/>
      <c r="H2" s="134"/>
      <c r="I2" s="134"/>
      <c r="J2" s="134"/>
      <c r="K2" s="134"/>
    </row>
    <row r="3" spans="1:12" x14ac:dyDescent="0.3">
      <c r="A3" s="145" t="s">
        <v>0</v>
      </c>
      <c r="B3" s="143" t="s">
        <v>4</v>
      </c>
      <c r="C3" s="147" t="s">
        <v>5</v>
      </c>
      <c r="D3" s="137" t="s">
        <v>7</v>
      </c>
      <c r="E3" s="138"/>
      <c r="F3" s="139"/>
      <c r="G3" s="137" t="s">
        <v>8</v>
      </c>
      <c r="H3" s="138"/>
      <c r="I3" s="139"/>
      <c r="J3" s="137" t="s">
        <v>9</v>
      </c>
      <c r="K3" s="139"/>
      <c r="L3" s="135" t="s">
        <v>10</v>
      </c>
    </row>
    <row r="4" spans="1:12" ht="15" thickBot="1" x14ac:dyDescent="0.35">
      <c r="A4" s="146"/>
      <c r="B4" s="144"/>
      <c r="C4" s="148"/>
      <c r="D4" s="2" t="s">
        <v>1</v>
      </c>
      <c r="E4" s="3" t="s">
        <v>2</v>
      </c>
      <c r="F4" s="4" t="s">
        <v>3</v>
      </c>
      <c r="G4" s="5" t="s">
        <v>6</v>
      </c>
      <c r="H4" s="6" t="s">
        <v>2</v>
      </c>
      <c r="I4" s="7" t="s">
        <v>3</v>
      </c>
      <c r="J4" s="2" t="s">
        <v>1</v>
      </c>
      <c r="K4" s="7" t="s">
        <v>2</v>
      </c>
      <c r="L4" s="136"/>
    </row>
    <row r="5" spans="1:12" x14ac:dyDescent="0.3">
      <c r="A5" s="8">
        <v>42767</v>
      </c>
      <c r="B5" s="81"/>
      <c r="C5" s="11" t="s">
        <v>44</v>
      </c>
      <c r="D5" s="73"/>
      <c r="E5" s="81"/>
      <c r="F5" s="82">
        <f>'Leden 2017'!F9</f>
        <v>54280</v>
      </c>
      <c r="G5" s="10"/>
      <c r="H5" s="83"/>
      <c r="I5" s="11">
        <f>'Leden 2017'!$I$9</f>
        <v>64730.7</v>
      </c>
      <c r="J5" s="73"/>
      <c r="K5" s="11"/>
      <c r="L5" s="17">
        <f>'Leden 2017'!L9</f>
        <v>119010.7</v>
      </c>
    </row>
    <row r="6" spans="1:12" x14ac:dyDescent="0.3">
      <c r="A6" s="12">
        <v>42772</v>
      </c>
      <c r="B6" s="76" t="s">
        <v>11</v>
      </c>
      <c r="C6" s="15" t="s">
        <v>104</v>
      </c>
      <c r="D6" s="74"/>
      <c r="E6" s="21">
        <v>12652</v>
      </c>
      <c r="F6" s="80">
        <f>F5+D6-E6</f>
        <v>41628</v>
      </c>
      <c r="G6" s="14"/>
      <c r="H6" s="77"/>
      <c r="I6" s="80">
        <f>I5+G6-H6</f>
        <v>64730.7</v>
      </c>
      <c r="J6" s="74"/>
      <c r="K6" s="15"/>
      <c r="L6" s="78">
        <f>F6+I6</f>
        <v>106358.7</v>
      </c>
    </row>
    <row r="7" spans="1:12" ht="15" customHeight="1" x14ac:dyDescent="0.3">
      <c r="A7" s="12">
        <v>42772</v>
      </c>
      <c r="B7" s="19" t="s">
        <v>12</v>
      </c>
      <c r="C7" s="79" t="s">
        <v>47</v>
      </c>
      <c r="D7" s="36"/>
      <c r="E7" s="21">
        <v>5300</v>
      </c>
      <c r="F7" s="80">
        <f t="shared" ref="F7" si="0">F6+D7-E7</f>
        <v>36328</v>
      </c>
      <c r="G7" s="14"/>
      <c r="H7" s="21"/>
      <c r="I7" s="80">
        <f t="shared" ref="I7" si="1">I6+G7-H7</f>
        <v>64730.7</v>
      </c>
      <c r="J7" s="14"/>
      <c r="K7" s="15"/>
      <c r="L7" s="78">
        <f t="shared" ref="L7:L11" si="2">F7+I7</f>
        <v>101058.7</v>
      </c>
    </row>
    <row r="8" spans="1:12" ht="15" customHeight="1" x14ac:dyDescent="0.3">
      <c r="A8" s="110">
        <v>42793</v>
      </c>
      <c r="B8" s="111" t="s">
        <v>24</v>
      </c>
      <c r="C8" s="112" t="s">
        <v>48</v>
      </c>
      <c r="D8" s="113">
        <v>4900</v>
      </c>
      <c r="E8" s="21"/>
      <c r="F8" s="80">
        <f>F7+D8-E8</f>
        <v>41228</v>
      </c>
      <c r="G8" s="14"/>
      <c r="H8" s="21"/>
      <c r="I8" s="80"/>
      <c r="J8" s="14"/>
      <c r="K8" s="15"/>
      <c r="L8" s="78"/>
    </row>
    <row r="9" spans="1:12" ht="15" customHeight="1" x14ac:dyDescent="0.3">
      <c r="A9" s="12">
        <v>42790</v>
      </c>
      <c r="B9" s="19" t="s">
        <v>45</v>
      </c>
      <c r="C9" s="15" t="s">
        <v>46</v>
      </c>
      <c r="D9" s="36"/>
      <c r="E9" s="24"/>
      <c r="F9" s="80"/>
      <c r="G9" s="14"/>
      <c r="H9" s="21">
        <v>1585</v>
      </c>
      <c r="I9" s="80">
        <f>I7+G9-H9</f>
        <v>63145.7</v>
      </c>
      <c r="J9" s="14"/>
      <c r="K9" s="15"/>
      <c r="L9" s="78"/>
    </row>
    <row r="10" spans="1:12" ht="15" customHeight="1" x14ac:dyDescent="0.3">
      <c r="A10" s="12">
        <v>42794</v>
      </c>
      <c r="B10" s="19" t="s">
        <v>45</v>
      </c>
      <c r="C10" s="15" t="s">
        <v>22</v>
      </c>
      <c r="D10" s="36"/>
      <c r="E10" s="24"/>
      <c r="F10" s="80"/>
      <c r="G10" s="14"/>
      <c r="H10" s="21">
        <v>2</v>
      </c>
      <c r="I10" s="80">
        <f>I9+G10-H10</f>
        <v>63143.7</v>
      </c>
      <c r="J10" s="14"/>
      <c r="K10" s="15"/>
      <c r="L10" s="78">
        <f t="shared" si="2"/>
        <v>63143.7</v>
      </c>
    </row>
    <row r="11" spans="1:12" ht="15" customHeight="1" thickBot="1" x14ac:dyDescent="0.35">
      <c r="A11" s="12">
        <v>42794</v>
      </c>
      <c r="B11" s="19" t="s">
        <v>45</v>
      </c>
      <c r="C11" s="15" t="s">
        <v>17</v>
      </c>
      <c r="D11" s="36"/>
      <c r="E11" s="24"/>
      <c r="F11" s="80"/>
      <c r="G11" s="36">
        <v>0.4</v>
      </c>
      <c r="H11" s="21"/>
      <c r="I11" s="80">
        <f>I10+G11-H11</f>
        <v>63144.1</v>
      </c>
      <c r="J11" s="14"/>
      <c r="K11" s="15"/>
      <c r="L11" s="78">
        <f t="shared" si="2"/>
        <v>63144.1</v>
      </c>
    </row>
    <row r="12" spans="1:12" ht="15" customHeight="1" thickBot="1" x14ac:dyDescent="0.35">
      <c r="A12" s="84">
        <v>42794</v>
      </c>
      <c r="B12" s="85"/>
      <c r="C12" s="86" t="s">
        <v>15</v>
      </c>
      <c r="D12" s="87">
        <f>SUM(D5:D11)</f>
        <v>4900</v>
      </c>
      <c r="E12" s="88">
        <f>SUM(E6:E11)</f>
        <v>17952</v>
      </c>
      <c r="F12" s="89">
        <f>F5+D12-E12</f>
        <v>41228</v>
      </c>
      <c r="G12" s="87">
        <f>SUM(G7:G11)</f>
        <v>0.4</v>
      </c>
      <c r="H12" s="88">
        <f>SUM(H7:H11)</f>
        <v>1587</v>
      </c>
      <c r="I12" s="89">
        <f>'Leden 2017'!I9+G12-H12</f>
        <v>63144.1</v>
      </c>
      <c r="J12" s="90">
        <f>SUM(J5:J11)</f>
        <v>0</v>
      </c>
      <c r="K12" s="89">
        <f>SUM(K5:K11)</f>
        <v>0</v>
      </c>
      <c r="L12" s="91">
        <f>F12+I12</f>
        <v>104372.1</v>
      </c>
    </row>
    <row r="13" spans="1:12" x14ac:dyDescent="0.3">
      <c r="A13" s="47"/>
      <c r="B13" s="48"/>
      <c r="C13" s="49"/>
      <c r="D13" s="50"/>
      <c r="E13" s="51"/>
      <c r="F13" s="51"/>
      <c r="G13" s="49"/>
      <c r="H13" s="50"/>
      <c r="I13" s="49"/>
      <c r="J13" s="49"/>
      <c r="K13" s="49"/>
      <c r="L13" s="52"/>
    </row>
    <row r="14" spans="1:12" x14ac:dyDescent="0.3">
      <c r="A14" s="47"/>
      <c r="B14" s="48"/>
      <c r="C14" s="49"/>
      <c r="D14" s="50"/>
      <c r="E14" s="51"/>
      <c r="F14" s="51"/>
      <c r="G14" s="49"/>
      <c r="H14" s="50"/>
      <c r="I14" s="49"/>
      <c r="J14" s="49"/>
      <c r="K14" s="49"/>
      <c r="L14" s="52"/>
    </row>
    <row r="15" spans="1:12" x14ac:dyDescent="0.3">
      <c r="A15" s="47"/>
      <c r="B15" s="48"/>
      <c r="C15" s="49"/>
      <c r="D15" s="50"/>
      <c r="E15" s="51"/>
      <c r="F15" s="51"/>
      <c r="G15" s="49"/>
      <c r="H15" s="50"/>
      <c r="I15" s="49"/>
      <c r="J15" s="49"/>
      <c r="K15" s="49"/>
      <c r="L15" s="52"/>
    </row>
    <row r="16" spans="1:12" x14ac:dyDescent="0.3">
      <c r="A16" s="47"/>
      <c r="B16" s="48"/>
      <c r="C16" s="49"/>
      <c r="D16" s="50"/>
      <c r="E16" s="51"/>
      <c r="F16" s="51"/>
      <c r="G16" s="49"/>
      <c r="H16" s="50"/>
      <c r="I16" s="49"/>
      <c r="J16" s="49"/>
      <c r="K16" s="49"/>
      <c r="L16" s="52"/>
    </row>
    <row r="17" spans="1:12" x14ac:dyDescent="0.3">
      <c r="A17" s="47"/>
      <c r="B17" s="48"/>
      <c r="C17" s="49"/>
      <c r="D17" s="50"/>
      <c r="E17" s="51"/>
      <c r="F17" s="51"/>
      <c r="G17" s="49"/>
      <c r="H17" s="50"/>
      <c r="I17" s="49"/>
      <c r="J17" s="49"/>
      <c r="K17" s="49"/>
      <c r="L17" s="52"/>
    </row>
    <row r="18" spans="1:12" x14ac:dyDescent="0.3">
      <c r="A18" s="47"/>
      <c r="B18" s="48"/>
      <c r="C18" s="49"/>
      <c r="D18" s="50"/>
      <c r="E18" s="51"/>
      <c r="F18" s="51"/>
      <c r="G18" s="49"/>
      <c r="H18" s="50"/>
      <c r="I18" s="49"/>
      <c r="J18" s="49"/>
      <c r="K18" s="49"/>
      <c r="L18" s="52"/>
    </row>
    <row r="19" spans="1:12" x14ac:dyDescent="0.3">
      <c r="A19" s="47"/>
      <c r="B19" s="48"/>
      <c r="C19" s="49"/>
      <c r="D19" s="50"/>
      <c r="E19" s="51"/>
      <c r="F19" s="51"/>
      <c r="G19" s="49"/>
      <c r="H19" s="50"/>
      <c r="I19" s="49"/>
      <c r="J19" s="49"/>
      <c r="K19" s="49"/>
      <c r="L19" s="52"/>
    </row>
    <row r="20" spans="1:12" x14ac:dyDescent="0.3">
      <c r="A20" s="47"/>
      <c r="B20" s="48"/>
      <c r="C20" s="49"/>
      <c r="D20" s="50"/>
      <c r="E20" s="51"/>
      <c r="F20" s="51"/>
      <c r="G20" s="49"/>
      <c r="H20" s="50"/>
      <c r="I20" s="49"/>
      <c r="J20" s="49"/>
      <c r="K20" s="49"/>
      <c r="L20" s="52"/>
    </row>
    <row r="21" spans="1:12" x14ac:dyDescent="0.3">
      <c r="A21" s="47"/>
      <c r="B21" s="48"/>
      <c r="C21" s="49"/>
      <c r="D21" s="50"/>
      <c r="E21" s="51"/>
      <c r="F21" s="51"/>
      <c r="G21" s="49"/>
      <c r="H21" s="50"/>
      <c r="I21" s="49"/>
      <c r="J21" s="49"/>
      <c r="K21" s="49"/>
      <c r="L21" s="52"/>
    </row>
    <row r="22" spans="1:12" x14ac:dyDescent="0.3">
      <c r="A22" s="47"/>
      <c r="B22" s="48"/>
      <c r="C22" s="49"/>
      <c r="D22" s="50"/>
      <c r="E22" s="51"/>
      <c r="F22" s="51"/>
      <c r="G22" s="49"/>
      <c r="H22" s="50"/>
      <c r="I22" s="49"/>
      <c r="J22" s="49"/>
      <c r="K22" s="49"/>
      <c r="L22" s="52"/>
    </row>
    <row r="23" spans="1:12" x14ac:dyDescent="0.3">
      <c r="A23" s="47"/>
      <c r="B23" s="48"/>
      <c r="C23" s="49"/>
      <c r="D23" s="50"/>
      <c r="E23" s="51"/>
      <c r="F23" s="51"/>
      <c r="G23" s="49"/>
      <c r="H23" s="50"/>
      <c r="I23" s="50"/>
      <c r="J23" s="49"/>
      <c r="K23" s="49"/>
      <c r="L23" s="52"/>
    </row>
    <row r="24" spans="1:12" x14ac:dyDescent="0.3">
      <c r="A24" s="47"/>
      <c r="B24" s="48"/>
      <c r="C24" s="49"/>
      <c r="D24" s="50"/>
      <c r="E24" s="51"/>
      <c r="F24" s="51"/>
      <c r="G24" s="49"/>
      <c r="H24" s="50"/>
      <c r="I24" s="49"/>
      <c r="J24" s="49"/>
      <c r="K24" s="49"/>
      <c r="L24" s="52"/>
    </row>
    <row r="25" spans="1:12" x14ac:dyDescent="0.3">
      <c r="A25" s="47"/>
      <c r="B25" s="48"/>
      <c r="C25" s="49"/>
      <c r="D25" s="50"/>
      <c r="E25" s="51"/>
      <c r="F25" s="51"/>
      <c r="G25" s="49"/>
      <c r="H25" s="50"/>
      <c r="I25" s="49"/>
      <c r="J25" s="49"/>
      <c r="K25" s="49"/>
      <c r="L25" s="52"/>
    </row>
    <row r="26" spans="1:12" x14ac:dyDescent="0.3">
      <c r="A26" s="49"/>
      <c r="B26" s="48"/>
      <c r="C26" s="49"/>
      <c r="D26" s="50"/>
      <c r="E26" s="51"/>
      <c r="F26" s="51"/>
      <c r="G26" s="49"/>
      <c r="H26" s="50"/>
      <c r="I26" s="49"/>
      <c r="J26" s="49"/>
      <c r="K26" s="49"/>
      <c r="L26" s="52"/>
    </row>
    <row r="27" spans="1:12" x14ac:dyDescent="0.3">
      <c r="A27" s="49"/>
      <c r="B27" s="48"/>
      <c r="C27" s="49"/>
      <c r="D27" s="50"/>
      <c r="E27" s="51"/>
      <c r="F27" s="51"/>
      <c r="G27" s="49"/>
      <c r="H27" s="50"/>
      <c r="I27" s="49"/>
      <c r="J27" s="49"/>
      <c r="K27" s="49"/>
      <c r="L27" s="52"/>
    </row>
    <row r="28" spans="1:12" x14ac:dyDescent="0.3">
      <c r="A28" s="49"/>
      <c r="B28" s="48"/>
      <c r="C28" s="49"/>
      <c r="D28" s="50"/>
      <c r="E28" s="51"/>
      <c r="F28" s="51"/>
      <c r="G28" s="49"/>
      <c r="H28" s="50"/>
      <c r="I28" s="49"/>
      <c r="J28" s="49"/>
      <c r="K28" s="49"/>
      <c r="L28" s="52"/>
    </row>
    <row r="29" spans="1:12" x14ac:dyDescent="0.3">
      <c r="A29" s="49"/>
      <c r="B29" s="48"/>
      <c r="C29" s="49"/>
      <c r="D29" s="50"/>
      <c r="E29" s="51"/>
      <c r="F29" s="51"/>
      <c r="G29" s="49"/>
      <c r="H29" s="50"/>
      <c r="I29" s="49"/>
      <c r="J29" s="49"/>
      <c r="K29" s="49"/>
      <c r="L29" s="52"/>
    </row>
    <row r="30" spans="1:12" x14ac:dyDescent="0.3">
      <c r="A30" s="49"/>
      <c r="B30" s="48"/>
      <c r="C30" s="49"/>
      <c r="D30" s="50"/>
      <c r="E30" s="51"/>
      <c r="F30" s="51"/>
      <c r="G30" s="49"/>
      <c r="H30" s="50"/>
      <c r="I30" s="49"/>
      <c r="J30" s="49"/>
      <c r="K30" s="49"/>
      <c r="L30" s="52"/>
    </row>
    <row r="31" spans="1:12" x14ac:dyDescent="0.3">
      <c r="A31" s="49"/>
      <c r="B31" s="48"/>
      <c r="C31" s="49"/>
      <c r="D31" s="50"/>
      <c r="E31" s="51"/>
      <c r="F31" s="51"/>
      <c r="G31" s="49"/>
      <c r="H31" s="50"/>
      <c r="I31" s="49"/>
      <c r="J31" s="49"/>
      <c r="K31" s="49"/>
      <c r="L31" s="52"/>
    </row>
    <row r="32" spans="1:12" x14ac:dyDescent="0.3">
      <c r="A32" s="49"/>
      <c r="B32" s="48"/>
      <c r="C32" s="49"/>
      <c r="D32" s="50"/>
      <c r="E32" s="51"/>
      <c r="F32" s="51"/>
      <c r="G32" s="49"/>
      <c r="H32" s="50"/>
      <c r="I32" s="49"/>
      <c r="J32" s="49"/>
      <c r="K32" s="49"/>
      <c r="L32" s="52"/>
    </row>
    <row r="33" spans="1:12" x14ac:dyDescent="0.3">
      <c r="A33" s="49"/>
      <c r="B33" s="48"/>
      <c r="C33" s="49"/>
      <c r="D33" s="50"/>
      <c r="E33" s="51"/>
      <c r="F33" s="51"/>
      <c r="G33" s="49"/>
      <c r="H33" s="50"/>
      <c r="I33" s="49"/>
      <c r="J33" s="49"/>
      <c r="K33" s="49"/>
      <c r="L33" s="52"/>
    </row>
    <row r="34" spans="1:12" x14ac:dyDescent="0.3">
      <c r="A34" s="49"/>
      <c r="B34" s="48"/>
      <c r="C34" s="49"/>
      <c r="D34" s="50"/>
      <c r="E34" s="51"/>
      <c r="F34" s="51"/>
      <c r="G34" s="49"/>
      <c r="H34" s="50"/>
      <c r="I34" s="49"/>
      <c r="J34" s="49"/>
      <c r="K34" s="49"/>
      <c r="L34" s="52"/>
    </row>
    <row r="35" spans="1:12" x14ac:dyDescent="0.3">
      <c r="A35" s="49"/>
      <c r="B35" s="48"/>
      <c r="C35" s="49"/>
      <c r="D35" s="50"/>
      <c r="E35" s="51"/>
      <c r="F35" s="51"/>
      <c r="G35" s="49"/>
      <c r="H35" s="50"/>
      <c r="I35" s="49"/>
      <c r="J35" s="49"/>
      <c r="K35" s="49"/>
      <c r="L35" s="52"/>
    </row>
    <row r="36" spans="1:12" x14ac:dyDescent="0.3">
      <c r="A36" s="49"/>
      <c r="B36" s="48"/>
      <c r="C36" s="49"/>
      <c r="D36" s="50"/>
      <c r="E36" s="51"/>
      <c r="F36" s="51"/>
      <c r="G36" s="49"/>
      <c r="H36" s="50"/>
      <c r="I36" s="49"/>
      <c r="J36" s="49"/>
      <c r="K36" s="49"/>
      <c r="L36" s="52"/>
    </row>
    <row r="37" spans="1:12" x14ac:dyDescent="0.3">
      <c r="A37" s="49"/>
      <c r="B37" s="48"/>
      <c r="C37" s="49"/>
      <c r="D37" s="50"/>
      <c r="E37" s="51"/>
      <c r="F37" s="51"/>
      <c r="G37" s="49"/>
      <c r="H37" s="50"/>
      <c r="I37" s="49"/>
      <c r="J37" s="49"/>
      <c r="K37" s="49"/>
      <c r="L37" s="52"/>
    </row>
    <row r="38" spans="1:12" x14ac:dyDescent="0.3">
      <c r="A38" s="49"/>
      <c r="B38" s="48"/>
      <c r="C38" s="49"/>
      <c r="D38" s="50"/>
      <c r="E38" s="51"/>
      <c r="F38" s="51"/>
      <c r="G38" s="49"/>
      <c r="H38" s="50"/>
      <c r="I38" s="49"/>
      <c r="J38" s="49"/>
      <c r="K38" s="49"/>
      <c r="L38" s="52"/>
    </row>
    <row r="39" spans="1:12" x14ac:dyDescent="0.3">
      <c r="A39" s="49"/>
      <c r="B39" s="48"/>
      <c r="C39" s="49"/>
      <c r="D39" s="50"/>
      <c r="E39" s="51"/>
      <c r="F39" s="51"/>
      <c r="G39" s="49"/>
      <c r="H39" s="50"/>
      <c r="I39" s="49"/>
      <c r="J39" s="49"/>
      <c r="K39" s="49"/>
      <c r="L39" s="52"/>
    </row>
    <row r="40" spans="1:12" x14ac:dyDescent="0.3">
      <c r="A40" s="49"/>
      <c r="B40" s="48"/>
      <c r="C40" s="49"/>
      <c r="D40" s="50"/>
      <c r="E40" s="51"/>
      <c r="F40" s="51"/>
      <c r="G40" s="49"/>
      <c r="H40" s="50"/>
      <c r="I40" s="49"/>
      <c r="J40" s="49"/>
      <c r="K40" s="49"/>
      <c r="L40" s="52"/>
    </row>
    <row r="41" spans="1:12" x14ac:dyDescent="0.3">
      <c r="A41" s="49"/>
      <c r="B41" s="48"/>
      <c r="C41" s="49"/>
      <c r="D41" s="50"/>
      <c r="E41" s="51"/>
      <c r="F41" s="51"/>
      <c r="G41" s="49"/>
      <c r="H41" s="50"/>
      <c r="I41" s="49"/>
      <c r="J41" s="49"/>
      <c r="K41" s="49"/>
      <c r="L41" s="52"/>
    </row>
    <row r="42" spans="1:12" x14ac:dyDescent="0.3">
      <c r="A42" s="49"/>
      <c r="B42" s="48"/>
      <c r="C42" s="49"/>
      <c r="D42" s="50"/>
      <c r="E42" s="51"/>
      <c r="F42" s="51"/>
      <c r="G42" s="49"/>
      <c r="H42" s="50"/>
      <c r="I42" s="49"/>
      <c r="J42" s="49"/>
      <c r="K42" s="49"/>
      <c r="L42" s="52"/>
    </row>
    <row r="43" spans="1:12" x14ac:dyDescent="0.3">
      <c r="A43" s="49"/>
      <c r="B43" s="48"/>
      <c r="C43" s="49"/>
      <c r="D43" s="50"/>
      <c r="E43" s="51"/>
      <c r="F43" s="51"/>
      <c r="G43" s="49"/>
      <c r="H43" s="50"/>
      <c r="I43" s="49"/>
      <c r="J43" s="49"/>
      <c r="K43" s="49"/>
      <c r="L43" s="52"/>
    </row>
    <row r="44" spans="1:12" x14ac:dyDescent="0.3">
      <c r="A44" s="49"/>
      <c r="B44" s="48"/>
      <c r="C44" s="49"/>
      <c r="D44" s="50"/>
      <c r="E44" s="51"/>
      <c r="F44" s="51"/>
      <c r="G44" s="49"/>
      <c r="H44" s="50"/>
      <c r="I44" s="49"/>
      <c r="J44" s="49"/>
      <c r="K44" s="49"/>
      <c r="L44" s="52"/>
    </row>
    <row r="45" spans="1:12" x14ac:dyDescent="0.3">
      <c r="A45" s="49"/>
      <c r="B45" s="48"/>
      <c r="C45" s="49"/>
      <c r="D45" s="50"/>
      <c r="E45" s="51"/>
      <c r="F45" s="51"/>
      <c r="G45" s="49"/>
      <c r="H45" s="50"/>
      <c r="I45" s="49"/>
      <c r="J45" s="49"/>
      <c r="K45" s="49"/>
      <c r="L45" s="52"/>
    </row>
    <row r="46" spans="1:12" x14ac:dyDescent="0.3">
      <c r="A46" s="49"/>
      <c r="B46" s="48"/>
      <c r="C46" s="49"/>
      <c r="D46" s="50"/>
      <c r="E46" s="51"/>
      <c r="F46" s="51"/>
      <c r="G46" s="49"/>
      <c r="H46" s="50"/>
      <c r="I46" s="49"/>
      <c r="J46" s="49"/>
      <c r="K46" s="49"/>
      <c r="L46" s="52"/>
    </row>
    <row r="47" spans="1:12" x14ac:dyDescent="0.3">
      <c r="A47" s="49"/>
      <c r="B47" s="48"/>
      <c r="C47" s="49"/>
      <c r="D47" s="50"/>
      <c r="E47" s="51"/>
      <c r="F47" s="51"/>
      <c r="G47" s="49"/>
      <c r="H47" s="50"/>
      <c r="I47" s="49"/>
      <c r="J47" s="49"/>
      <c r="K47" s="49"/>
      <c r="L47" s="52"/>
    </row>
    <row r="48" spans="1:12" x14ac:dyDescent="0.3">
      <c r="A48" s="49"/>
      <c r="B48" s="48"/>
      <c r="C48" s="49"/>
      <c r="D48" s="50"/>
      <c r="E48" s="51"/>
      <c r="F48" s="51"/>
      <c r="G48" s="49"/>
      <c r="H48" s="50"/>
      <c r="I48" s="49"/>
      <c r="J48" s="49"/>
      <c r="K48" s="49"/>
      <c r="L48" s="52"/>
    </row>
    <row r="49" spans="1:12" x14ac:dyDescent="0.3">
      <c r="A49" s="49"/>
      <c r="B49" s="48"/>
      <c r="C49" s="49"/>
      <c r="D49" s="50"/>
      <c r="E49" s="51"/>
      <c r="F49" s="51"/>
      <c r="G49" s="49"/>
      <c r="H49" s="50"/>
      <c r="I49" s="49"/>
      <c r="J49" s="49"/>
      <c r="K49" s="49"/>
      <c r="L49" s="52"/>
    </row>
    <row r="50" spans="1:12" x14ac:dyDescent="0.3">
      <c r="A50" s="49"/>
      <c r="B50" s="48"/>
      <c r="C50" s="49"/>
      <c r="D50" s="50"/>
      <c r="E50" s="51"/>
      <c r="F50" s="51"/>
      <c r="G50" s="49"/>
      <c r="H50" s="50"/>
      <c r="I50" s="49"/>
      <c r="J50" s="49"/>
      <c r="K50" s="49"/>
      <c r="L50" s="52"/>
    </row>
    <row r="51" spans="1:12" x14ac:dyDescent="0.3">
      <c r="A51" s="49"/>
      <c r="B51" s="48"/>
      <c r="C51" s="49"/>
      <c r="D51" s="50"/>
      <c r="E51" s="51"/>
      <c r="F51" s="51"/>
      <c r="G51" s="49"/>
      <c r="H51" s="50"/>
      <c r="I51" s="49"/>
      <c r="J51" s="49"/>
      <c r="K51" s="49"/>
      <c r="L51" s="52"/>
    </row>
    <row r="52" spans="1:12" x14ac:dyDescent="0.3">
      <c r="A52" s="49"/>
      <c r="B52" s="48"/>
      <c r="C52" s="49"/>
      <c r="D52" s="50"/>
      <c r="E52" s="51"/>
      <c r="F52" s="51"/>
      <c r="G52" s="49"/>
      <c r="H52" s="50"/>
      <c r="I52" s="49"/>
      <c r="J52" s="49"/>
      <c r="K52" s="49"/>
      <c r="L52" s="52"/>
    </row>
  </sheetData>
  <mergeCells count="8">
    <mergeCell ref="L3:L4"/>
    <mergeCell ref="A1:K2"/>
    <mergeCell ref="A3:A4"/>
    <mergeCell ref="B3:B4"/>
    <mergeCell ref="C3:C4"/>
    <mergeCell ref="D3:F3"/>
    <mergeCell ref="G3:I3"/>
    <mergeCell ref="J3:K3"/>
  </mergeCells>
  <pageMargins left="0.7" right="0.7" top="0.78740157499999996" bottom="0.78740157499999996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7"/>
  <sheetViews>
    <sheetView workbookViewId="0">
      <selection activeCell="C5" sqref="C5"/>
    </sheetView>
  </sheetViews>
  <sheetFormatPr defaultRowHeight="14.4" x14ac:dyDescent="0.3"/>
  <cols>
    <col min="1" max="1" width="12.6640625" customWidth="1"/>
    <col min="2" max="2" width="9.6640625" customWidth="1"/>
    <col min="3" max="3" width="36.6640625" customWidth="1"/>
    <col min="4" max="12" width="12.6640625" customWidth="1"/>
  </cols>
  <sheetData>
    <row r="1" spans="1:12" x14ac:dyDescent="0.3">
      <c r="A1" s="133" t="s">
        <v>32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</row>
    <row r="2" spans="1:12" ht="39" customHeight="1" thickBot="1" x14ac:dyDescent="0.35">
      <c r="A2" s="134"/>
      <c r="B2" s="134"/>
      <c r="C2" s="134"/>
      <c r="D2" s="134"/>
      <c r="E2" s="134"/>
      <c r="F2" s="134"/>
      <c r="G2" s="134"/>
      <c r="H2" s="134"/>
      <c r="I2" s="134"/>
      <c r="J2" s="134"/>
      <c r="K2" s="134"/>
    </row>
    <row r="3" spans="1:12" x14ac:dyDescent="0.3">
      <c r="A3" s="145" t="s">
        <v>0</v>
      </c>
      <c r="B3" s="143" t="s">
        <v>4</v>
      </c>
      <c r="C3" s="141" t="s">
        <v>5</v>
      </c>
      <c r="D3" s="137" t="s">
        <v>7</v>
      </c>
      <c r="E3" s="138"/>
      <c r="F3" s="139"/>
      <c r="G3" s="137" t="s">
        <v>8</v>
      </c>
      <c r="H3" s="138"/>
      <c r="I3" s="140"/>
      <c r="J3" s="137" t="s">
        <v>9</v>
      </c>
      <c r="K3" s="139"/>
      <c r="L3" s="135" t="s">
        <v>10</v>
      </c>
    </row>
    <row r="4" spans="1:12" ht="15" thickBot="1" x14ac:dyDescent="0.35">
      <c r="A4" s="146"/>
      <c r="B4" s="144"/>
      <c r="C4" s="142"/>
      <c r="D4" s="2" t="s">
        <v>1</v>
      </c>
      <c r="E4" s="3" t="s">
        <v>2</v>
      </c>
      <c r="F4" s="4" t="s">
        <v>3</v>
      </c>
      <c r="G4" s="5" t="s">
        <v>6</v>
      </c>
      <c r="H4" s="6" t="s">
        <v>2</v>
      </c>
      <c r="I4" s="16" t="s">
        <v>3</v>
      </c>
      <c r="J4" s="2" t="s">
        <v>1</v>
      </c>
      <c r="K4" s="7" t="s">
        <v>2</v>
      </c>
      <c r="L4" s="136"/>
    </row>
    <row r="5" spans="1:12" x14ac:dyDescent="0.3">
      <c r="A5" s="55">
        <v>42795</v>
      </c>
      <c r="B5" s="56"/>
      <c r="C5" s="57" t="s">
        <v>105</v>
      </c>
      <c r="D5" s="59"/>
      <c r="E5" s="60"/>
      <c r="F5" s="58">
        <f>'Únor 2017'!$F$12</f>
        <v>41228</v>
      </c>
      <c r="G5" s="61"/>
      <c r="H5" s="62"/>
      <c r="I5" s="57">
        <f>'Únor 2017'!$I$12</f>
        <v>63144.1</v>
      </c>
      <c r="J5" s="59"/>
      <c r="K5" s="63"/>
      <c r="L5" s="46">
        <f>'Únor 2017'!$L$12</f>
        <v>104372.1</v>
      </c>
    </row>
    <row r="6" spans="1:12" ht="15" customHeight="1" x14ac:dyDescent="0.3">
      <c r="A6" s="12">
        <v>42825</v>
      </c>
      <c r="B6" s="19" t="s">
        <v>49</v>
      </c>
      <c r="C6" s="13" t="s">
        <v>17</v>
      </c>
      <c r="D6" s="36"/>
      <c r="E6" s="24"/>
      <c r="F6" s="25">
        <f>F5+D6-E6</f>
        <v>41228</v>
      </c>
      <c r="G6" s="36">
        <v>0.44</v>
      </c>
      <c r="H6" s="21"/>
      <c r="I6" s="72">
        <f>I5+G6-H6</f>
        <v>63144.54</v>
      </c>
      <c r="J6" s="14"/>
      <c r="K6" s="15"/>
      <c r="L6" s="17">
        <f t="shared" ref="L6" si="0">F6+H6</f>
        <v>41228</v>
      </c>
    </row>
    <row r="7" spans="1:12" x14ac:dyDescent="0.3">
      <c r="A7" s="26">
        <v>42825</v>
      </c>
      <c r="B7" s="27"/>
      <c r="C7" s="28" t="s">
        <v>15</v>
      </c>
      <c r="D7" s="37">
        <f>SUM(D5:D6)</f>
        <v>0</v>
      </c>
      <c r="E7" s="32">
        <f>SUM(E5:E6)</f>
        <v>0</v>
      </c>
      <c r="F7" s="31">
        <f>F5+D7-E7</f>
        <v>41228</v>
      </c>
      <c r="G7" s="37">
        <f>SUM(G5:G6)</f>
        <v>0.44</v>
      </c>
      <c r="H7" s="32">
        <f>SUM(H5:H6)</f>
        <v>0</v>
      </c>
      <c r="I7" s="40">
        <f>I5+G7-H7</f>
        <v>63144.54</v>
      </c>
      <c r="J7" s="65">
        <f>SUM(J5:J6)</f>
        <v>0</v>
      </c>
      <c r="K7" s="33"/>
      <c r="L7" s="34">
        <f t="shared" ref="L7" si="1">F7+I7</f>
        <v>104372.54000000001</v>
      </c>
    </row>
  </sheetData>
  <mergeCells count="8">
    <mergeCell ref="L3:L4"/>
    <mergeCell ref="A1:K2"/>
    <mergeCell ref="A3:A4"/>
    <mergeCell ref="B3:B4"/>
    <mergeCell ref="C3:C4"/>
    <mergeCell ref="D3:F3"/>
    <mergeCell ref="G3:I3"/>
    <mergeCell ref="J3:K3"/>
  </mergeCell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11"/>
  <sheetViews>
    <sheetView workbookViewId="0">
      <selection activeCell="F6" sqref="F6"/>
    </sheetView>
  </sheetViews>
  <sheetFormatPr defaultRowHeight="14.4" x14ac:dyDescent="0.3"/>
  <cols>
    <col min="1" max="1" width="12.6640625" customWidth="1"/>
    <col min="2" max="2" width="9.6640625" customWidth="1"/>
    <col min="3" max="3" width="36.6640625" customWidth="1"/>
    <col min="4" max="12" width="12.6640625" customWidth="1"/>
  </cols>
  <sheetData>
    <row r="1" spans="1:12" x14ac:dyDescent="0.3">
      <c r="A1" s="133" t="s">
        <v>33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</row>
    <row r="2" spans="1:12" ht="40.5" customHeight="1" thickBot="1" x14ac:dyDescent="0.35">
      <c r="A2" s="134"/>
      <c r="B2" s="134"/>
      <c r="C2" s="134"/>
      <c r="D2" s="134"/>
      <c r="E2" s="134"/>
      <c r="F2" s="134"/>
      <c r="G2" s="134"/>
      <c r="H2" s="134"/>
      <c r="I2" s="134"/>
      <c r="J2" s="134"/>
      <c r="K2" s="134"/>
    </row>
    <row r="3" spans="1:12" x14ac:dyDescent="0.3">
      <c r="A3" s="145" t="s">
        <v>0</v>
      </c>
      <c r="B3" s="143" t="s">
        <v>4</v>
      </c>
      <c r="C3" s="141" t="s">
        <v>5</v>
      </c>
      <c r="D3" s="137" t="s">
        <v>7</v>
      </c>
      <c r="E3" s="138"/>
      <c r="F3" s="139"/>
      <c r="G3" s="137" t="s">
        <v>8</v>
      </c>
      <c r="H3" s="138"/>
      <c r="I3" s="140"/>
      <c r="J3" s="137" t="s">
        <v>9</v>
      </c>
      <c r="K3" s="139"/>
      <c r="L3" s="135" t="s">
        <v>10</v>
      </c>
    </row>
    <row r="4" spans="1:12" ht="15" thickBot="1" x14ac:dyDescent="0.35">
      <c r="A4" s="146"/>
      <c r="B4" s="144"/>
      <c r="C4" s="142"/>
      <c r="D4" s="2" t="s">
        <v>1</v>
      </c>
      <c r="E4" s="3" t="s">
        <v>2</v>
      </c>
      <c r="F4" s="4" t="s">
        <v>3</v>
      </c>
      <c r="G4" s="5" t="s">
        <v>6</v>
      </c>
      <c r="H4" s="6" t="s">
        <v>2</v>
      </c>
      <c r="I4" s="16" t="s">
        <v>3</v>
      </c>
      <c r="J4" s="2" t="s">
        <v>1</v>
      </c>
      <c r="K4" s="7" t="s">
        <v>2</v>
      </c>
      <c r="L4" s="136"/>
    </row>
    <row r="5" spans="1:12" ht="15" customHeight="1" x14ac:dyDescent="0.3">
      <c r="A5" s="8">
        <v>42826</v>
      </c>
      <c r="B5" s="18"/>
      <c r="C5" s="9" t="s">
        <v>50</v>
      </c>
      <c r="D5" s="35"/>
      <c r="E5" s="22"/>
      <c r="F5" s="23">
        <f>'Březen 2017'!$F$7</f>
        <v>41228</v>
      </c>
      <c r="G5" s="10"/>
      <c r="H5" s="20"/>
      <c r="I5" s="64">
        <f>'Březen 2017'!$I$7</f>
        <v>63144.54</v>
      </c>
      <c r="J5" s="10"/>
      <c r="K5" s="11"/>
      <c r="L5" s="17">
        <f>'Březen 2017'!$L$7</f>
        <v>104372.54000000001</v>
      </c>
    </row>
    <row r="6" spans="1:12" ht="15" customHeight="1" x14ac:dyDescent="0.3">
      <c r="A6" s="8">
        <v>42830</v>
      </c>
      <c r="B6" s="18" t="s">
        <v>13</v>
      </c>
      <c r="C6" s="9" t="s">
        <v>52</v>
      </c>
      <c r="D6" s="35"/>
      <c r="E6" s="22">
        <v>3649</v>
      </c>
      <c r="F6" s="23">
        <f>F5+D6-E6</f>
        <v>37579</v>
      </c>
      <c r="G6" s="10"/>
      <c r="H6" s="20"/>
      <c r="I6" s="64">
        <f>I5+G6-H6</f>
        <v>63144.54</v>
      </c>
      <c r="J6" s="10"/>
      <c r="K6" s="11"/>
      <c r="L6" s="17">
        <f>F6+I6</f>
        <v>100723.54000000001</v>
      </c>
    </row>
    <row r="7" spans="1:12" ht="15" customHeight="1" x14ac:dyDescent="0.3">
      <c r="A7" s="8">
        <v>42855</v>
      </c>
      <c r="B7" s="18" t="s">
        <v>51</v>
      </c>
      <c r="C7" s="13" t="s">
        <v>17</v>
      </c>
      <c r="D7" s="36"/>
      <c r="E7" s="24"/>
      <c r="F7" s="23">
        <f>F6+D7-E7</f>
        <v>37579</v>
      </c>
      <c r="G7" s="36">
        <v>0.43</v>
      </c>
      <c r="H7" s="21"/>
      <c r="I7" s="64">
        <f>I6+G7-H7</f>
        <v>63144.97</v>
      </c>
      <c r="J7" s="14"/>
      <c r="K7" s="15"/>
      <c r="L7" s="17">
        <f t="shared" ref="L7" si="0">F7+I7</f>
        <v>100723.97</v>
      </c>
    </row>
    <row r="8" spans="1:12" ht="15" customHeight="1" x14ac:dyDescent="0.3">
      <c r="A8" s="26">
        <v>42855</v>
      </c>
      <c r="B8" s="27"/>
      <c r="C8" s="28" t="s">
        <v>15</v>
      </c>
      <c r="D8" s="37">
        <f>SUM(D5:D7)</f>
        <v>0</v>
      </c>
      <c r="E8" s="30">
        <f>SUM(E5:E7)</f>
        <v>3649</v>
      </c>
      <c r="F8" s="31">
        <f>F5+D8-E8</f>
        <v>37579</v>
      </c>
      <c r="G8" s="37">
        <f>SUM(G5:G7)</f>
        <v>0.43</v>
      </c>
      <c r="H8" s="32">
        <f>SUM(H5:H7)</f>
        <v>0</v>
      </c>
      <c r="I8" s="40">
        <f>I5+G8-H8</f>
        <v>63144.97</v>
      </c>
      <c r="J8" s="29">
        <f>SUM(J5:J7)</f>
        <v>0</v>
      </c>
      <c r="K8" s="33">
        <f>SUM(K5:K7)</f>
        <v>0</v>
      </c>
      <c r="L8" s="34">
        <f>F8+I8</f>
        <v>100723.97</v>
      </c>
    </row>
    <row r="9" spans="1:12" ht="15" customHeight="1" x14ac:dyDescent="0.3"/>
    <row r="10" spans="1:12" ht="15" customHeight="1" x14ac:dyDescent="0.3"/>
    <row r="11" spans="1:12" ht="15" customHeight="1" x14ac:dyDescent="0.3"/>
  </sheetData>
  <mergeCells count="8">
    <mergeCell ref="L3:L4"/>
    <mergeCell ref="A1:K2"/>
    <mergeCell ref="A3:A4"/>
    <mergeCell ref="B3:B4"/>
    <mergeCell ref="C3:C4"/>
    <mergeCell ref="D3:F3"/>
    <mergeCell ref="G3:I3"/>
    <mergeCell ref="J3:K3"/>
  </mergeCell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12"/>
  <sheetViews>
    <sheetView workbookViewId="0">
      <selection activeCell="A10" sqref="A10"/>
    </sheetView>
  </sheetViews>
  <sheetFormatPr defaultRowHeight="14.4" x14ac:dyDescent="0.3"/>
  <cols>
    <col min="1" max="1" width="12.6640625" customWidth="1"/>
    <col min="2" max="2" width="9.6640625" customWidth="1"/>
    <col min="3" max="3" width="36.6640625" customWidth="1"/>
    <col min="4" max="12" width="12.6640625" customWidth="1"/>
  </cols>
  <sheetData>
    <row r="1" spans="1:12" x14ac:dyDescent="0.3">
      <c r="A1" s="133" t="s">
        <v>34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</row>
    <row r="2" spans="1:12" ht="42.75" customHeight="1" thickBot="1" x14ac:dyDescent="0.35">
      <c r="A2" s="134"/>
      <c r="B2" s="134"/>
      <c r="C2" s="134"/>
      <c r="D2" s="134"/>
      <c r="E2" s="134"/>
      <c r="F2" s="134"/>
      <c r="G2" s="134"/>
      <c r="H2" s="134"/>
      <c r="I2" s="134"/>
      <c r="J2" s="134"/>
      <c r="K2" s="134"/>
    </row>
    <row r="3" spans="1:12" x14ac:dyDescent="0.3">
      <c r="A3" s="145" t="s">
        <v>0</v>
      </c>
      <c r="B3" s="143" t="s">
        <v>4</v>
      </c>
      <c r="C3" s="141" t="s">
        <v>5</v>
      </c>
      <c r="D3" s="137" t="s">
        <v>7</v>
      </c>
      <c r="E3" s="138"/>
      <c r="F3" s="139"/>
      <c r="G3" s="137" t="s">
        <v>8</v>
      </c>
      <c r="H3" s="138"/>
      <c r="I3" s="140"/>
      <c r="J3" s="137" t="s">
        <v>9</v>
      </c>
      <c r="K3" s="139"/>
      <c r="L3" s="135" t="s">
        <v>10</v>
      </c>
    </row>
    <row r="4" spans="1:12" ht="15" thickBot="1" x14ac:dyDescent="0.35">
      <c r="A4" s="146"/>
      <c r="B4" s="144"/>
      <c r="C4" s="142"/>
      <c r="D4" s="2" t="s">
        <v>1</v>
      </c>
      <c r="E4" s="3" t="s">
        <v>2</v>
      </c>
      <c r="F4" s="4" t="s">
        <v>3</v>
      </c>
      <c r="G4" s="5" t="s">
        <v>6</v>
      </c>
      <c r="H4" s="6" t="s">
        <v>2</v>
      </c>
      <c r="I4" s="16" t="s">
        <v>3</v>
      </c>
      <c r="J4" s="2" t="s">
        <v>1</v>
      </c>
      <c r="K4" s="7" t="s">
        <v>2</v>
      </c>
      <c r="L4" s="136"/>
    </row>
    <row r="5" spans="1:12" ht="15" customHeight="1" x14ac:dyDescent="0.3">
      <c r="A5" s="8">
        <v>42856</v>
      </c>
      <c r="B5" s="18"/>
      <c r="C5" s="9" t="s">
        <v>53</v>
      </c>
      <c r="D5" s="35"/>
      <c r="E5" s="22"/>
      <c r="F5" s="67">
        <f>'Duben 2017'!$F$8</f>
        <v>37579</v>
      </c>
      <c r="G5" s="35"/>
      <c r="H5" s="20"/>
      <c r="I5" s="9">
        <f>'Duben 2017'!$I$8</f>
        <v>63144.97</v>
      </c>
      <c r="J5" s="10"/>
      <c r="K5" s="11"/>
      <c r="L5" s="17">
        <f>'Duben 2017'!$L$8</f>
        <v>100723.97</v>
      </c>
    </row>
    <row r="6" spans="1:12" ht="15" customHeight="1" x14ac:dyDescent="0.3">
      <c r="A6" s="102">
        <v>42857</v>
      </c>
      <c r="B6" s="103" t="s">
        <v>54</v>
      </c>
      <c r="C6" s="104" t="s">
        <v>55</v>
      </c>
      <c r="D6" s="105"/>
      <c r="E6" s="106"/>
      <c r="F6" s="107">
        <f>F5+D6-E6</f>
        <v>37579</v>
      </c>
      <c r="G6" s="105"/>
      <c r="H6" s="108">
        <v>1220</v>
      </c>
      <c r="I6" s="109">
        <f>I5+G6-H6</f>
        <v>61924.97</v>
      </c>
      <c r="J6" s="10"/>
      <c r="K6" s="11"/>
      <c r="L6" s="17">
        <f>F6+I6</f>
        <v>99503.97</v>
      </c>
    </row>
    <row r="7" spans="1:12" ht="15" customHeight="1" x14ac:dyDescent="0.3">
      <c r="A7" s="8">
        <v>42866</v>
      </c>
      <c r="B7" s="18" t="s">
        <v>54</v>
      </c>
      <c r="C7" s="9" t="s">
        <v>56</v>
      </c>
      <c r="D7" s="35"/>
      <c r="E7" s="22"/>
      <c r="F7" s="67"/>
      <c r="G7" s="35"/>
      <c r="H7" s="20">
        <v>414</v>
      </c>
      <c r="I7" s="64"/>
      <c r="J7" s="10"/>
      <c r="K7" s="11"/>
      <c r="L7" s="17"/>
    </row>
    <row r="8" spans="1:12" ht="15" customHeight="1" x14ac:dyDescent="0.3">
      <c r="A8" s="8">
        <v>42886</v>
      </c>
      <c r="B8" s="18" t="s">
        <v>25</v>
      </c>
      <c r="C8" s="9" t="s">
        <v>58</v>
      </c>
      <c r="D8" s="35">
        <v>6264</v>
      </c>
      <c r="E8" s="22"/>
      <c r="F8" s="67">
        <f>F6+D8-E8</f>
        <v>43843</v>
      </c>
      <c r="G8" s="35"/>
      <c r="H8" s="20"/>
      <c r="I8" s="64"/>
      <c r="J8" s="10"/>
      <c r="K8" s="11"/>
      <c r="L8" s="17"/>
    </row>
    <row r="9" spans="1:12" ht="15" customHeight="1" x14ac:dyDescent="0.3">
      <c r="A9" s="8">
        <v>42886</v>
      </c>
      <c r="B9" s="18" t="s">
        <v>14</v>
      </c>
      <c r="C9" s="9" t="s">
        <v>57</v>
      </c>
      <c r="D9" s="35"/>
      <c r="E9" s="20">
        <v>9222</v>
      </c>
      <c r="F9" s="67">
        <f>F8+D9-E9</f>
        <v>34621</v>
      </c>
      <c r="G9" s="35"/>
      <c r="H9" s="20"/>
      <c r="I9" s="64"/>
      <c r="J9" s="10"/>
      <c r="K9" s="11"/>
      <c r="L9" s="17"/>
    </row>
    <row r="10" spans="1:12" ht="15" customHeight="1" x14ac:dyDescent="0.3">
      <c r="A10" s="8">
        <v>42886</v>
      </c>
      <c r="B10" s="18" t="s">
        <v>54</v>
      </c>
      <c r="C10" s="9" t="s">
        <v>17</v>
      </c>
      <c r="D10" s="35"/>
      <c r="E10" s="22"/>
      <c r="F10" s="67">
        <f>F9+D11-E11</f>
        <v>34621</v>
      </c>
      <c r="G10" s="35">
        <v>0.43</v>
      </c>
      <c r="H10" s="20"/>
      <c r="I10" s="64">
        <f>I6+G10-H10</f>
        <v>61925.4</v>
      </c>
      <c r="J10" s="10"/>
      <c r="K10" s="11"/>
      <c r="L10" s="17">
        <f t="shared" ref="L10:L11" si="0">F10+I10</f>
        <v>96546.4</v>
      </c>
    </row>
    <row r="11" spans="1:12" ht="15" customHeight="1" x14ac:dyDescent="0.3">
      <c r="A11" s="8">
        <v>42886</v>
      </c>
      <c r="B11" s="18" t="s">
        <v>54</v>
      </c>
      <c r="C11" s="9" t="s">
        <v>21</v>
      </c>
      <c r="D11" s="35"/>
      <c r="E11" s="22"/>
      <c r="F11" s="67">
        <f t="shared" ref="F11" si="1">F10+D11-E11</f>
        <v>34621</v>
      </c>
      <c r="G11" s="35"/>
      <c r="H11" s="20">
        <v>4</v>
      </c>
      <c r="I11" s="64">
        <f t="shared" ref="I11" si="2">I10+G11-H11</f>
        <v>61921.4</v>
      </c>
      <c r="J11" s="10"/>
      <c r="K11" s="11"/>
      <c r="L11" s="17">
        <f t="shared" si="0"/>
        <v>96542.399999999994</v>
      </c>
    </row>
    <row r="12" spans="1:12" ht="15" customHeight="1" x14ac:dyDescent="0.3">
      <c r="A12" s="26">
        <v>42886</v>
      </c>
      <c r="B12" s="27"/>
      <c r="C12" s="28" t="s">
        <v>15</v>
      </c>
      <c r="D12" s="37">
        <f>SUM(D5:D11)</f>
        <v>6264</v>
      </c>
      <c r="E12" s="32">
        <f>SUM(E5:E11)</f>
        <v>9222</v>
      </c>
      <c r="F12" s="101">
        <f>F5+D12-E12</f>
        <v>34621</v>
      </c>
      <c r="G12" s="37">
        <f>SUM(G5:G11)</f>
        <v>0.43</v>
      </c>
      <c r="H12" s="32">
        <f>SUM(H5:H11)</f>
        <v>1638</v>
      </c>
      <c r="I12" s="40">
        <f>I5+G12-H12</f>
        <v>61507.4</v>
      </c>
      <c r="J12" s="29"/>
      <c r="K12" s="33"/>
      <c r="L12" s="34">
        <f>F12+I12</f>
        <v>96128.4</v>
      </c>
    </row>
  </sheetData>
  <mergeCells count="8">
    <mergeCell ref="L3:L4"/>
    <mergeCell ref="A1:K2"/>
    <mergeCell ref="A3:A4"/>
    <mergeCell ref="B3:B4"/>
    <mergeCell ref="C3:C4"/>
    <mergeCell ref="D3:F3"/>
    <mergeCell ref="G3:I3"/>
    <mergeCell ref="J3:K3"/>
  </mergeCell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10"/>
  <sheetViews>
    <sheetView workbookViewId="0">
      <selection activeCell="A7" sqref="A7"/>
    </sheetView>
  </sheetViews>
  <sheetFormatPr defaultRowHeight="14.4" x14ac:dyDescent="0.3"/>
  <cols>
    <col min="1" max="1" width="12.6640625" customWidth="1"/>
    <col min="2" max="2" width="9.6640625" customWidth="1"/>
    <col min="3" max="3" width="36.6640625" customWidth="1"/>
    <col min="4" max="12" width="12.6640625" customWidth="1"/>
  </cols>
  <sheetData>
    <row r="1" spans="1:12" x14ac:dyDescent="0.3">
      <c r="A1" s="133" t="s">
        <v>63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</row>
    <row r="2" spans="1:12" ht="42" customHeight="1" thickBot="1" x14ac:dyDescent="0.35">
      <c r="A2" s="134"/>
      <c r="B2" s="134"/>
      <c r="C2" s="134"/>
      <c r="D2" s="134"/>
      <c r="E2" s="134"/>
      <c r="F2" s="134"/>
      <c r="G2" s="134"/>
      <c r="H2" s="134"/>
      <c r="I2" s="134"/>
      <c r="J2" s="134"/>
      <c r="K2" s="134"/>
    </row>
    <row r="3" spans="1:12" x14ac:dyDescent="0.3">
      <c r="A3" s="145" t="s">
        <v>0</v>
      </c>
      <c r="B3" s="143" t="s">
        <v>4</v>
      </c>
      <c r="C3" s="141" t="s">
        <v>5</v>
      </c>
      <c r="D3" s="137" t="s">
        <v>7</v>
      </c>
      <c r="E3" s="138"/>
      <c r="F3" s="139"/>
      <c r="G3" s="137" t="s">
        <v>8</v>
      </c>
      <c r="H3" s="138"/>
      <c r="I3" s="140"/>
      <c r="J3" s="137" t="s">
        <v>9</v>
      </c>
      <c r="K3" s="139"/>
      <c r="L3" s="135" t="s">
        <v>10</v>
      </c>
    </row>
    <row r="4" spans="1:12" ht="15" thickBot="1" x14ac:dyDescent="0.35">
      <c r="A4" s="146"/>
      <c r="B4" s="144"/>
      <c r="C4" s="142"/>
      <c r="D4" s="2" t="s">
        <v>1</v>
      </c>
      <c r="E4" s="3" t="s">
        <v>2</v>
      </c>
      <c r="F4" s="4" t="s">
        <v>3</v>
      </c>
      <c r="G4" s="5" t="s">
        <v>6</v>
      </c>
      <c r="H4" s="6" t="s">
        <v>2</v>
      </c>
      <c r="I4" s="16" t="s">
        <v>3</v>
      </c>
      <c r="J4" s="2" t="s">
        <v>1</v>
      </c>
      <c r="K4" s="7" t="s">
        <v>2</v>
      </c>
      <c r="L4" s="136"/>
    </row>
    <row r="5" spans="1:12" ht="15" customHeight="1" x14ac:dyDescent="0.3">
      <c r="A5" s="8">
        <v>42887</v>
      </c>
      <c r="B5" s="18"/>
      <c r="C5" s="9" t="s">
        <v>59</v>
      </c>
      <c r="D5" s="35"/>
      <c r="E5" s="22"/>
      <c r="F5" s="23">
        <f>'Květen 2017'!$F$12</f>
        <v>34621</v>
      </c>
      <c r="G5" s="35"/>
      <c r="H5" s="20"/>
      <c r="I5" s="9">
        <f>'Květen 2017'!$I$12</f>
        <v>61507.4</v>
      </c>
      <c r="J5" s="10"/>
      <c r="K5" s="11"/>
      <c r="L5" s="17">
        <f>'Květen 2017'!$L$12</f>
        <v>96128.4</v>
      </c>
    </row>
    <row r="6" spans="1:12" ht="15" customHeight="1" x14ac:dyDescent="0.3">
      <c r="A6" s="8">
        <v>42892</v>
      </c>
      <c r="B6" s="18" t="s">
        <v>60</v>
      </c>
      <c r="C6" s="9" t="s">
        <v>61</v>
      </c>
      <c r="D6" s="35"/>
      <c r="E6" s="22"/>
      <c r="F6" s="23">
        <f>F5+D6-E6</f>
        <v>34621</v>
      </c>
      <c r="G6" s="35"/>
      <c r="H6" s="20">
        <v>4172</v>
      </c>
      <c r="I6" s="64">
        <f>I5+G6-H6</f>
        <v>57335.4</v>
      </c>
      <c r="J6" s="10"/>
      <c r="K6" s="11"/>
      <c r="L6" s="17">
        <f t="shared" ref="L6:L9" si="0">F6+I6</f>
        <v>91956.4</v>
      </c>
    </row>
    <row r="7" spans="1:12" ht="15" customHeight="1" x14ac:dyDescent="0.3">
      <c r="A7" s="8">
        <v>42898</v>
      </c>
      <c r="B7" s="18" t="s">
        <v>60</v>
      </c>
      <c r="C7" s="9" t="s">
        <v>62</v>
      </c>
      <c r="D7" s="35"/>
      <c r="E7" s="22"/>
      <c r="F7" s="23">
        <f t="shared" ref="F7:F9" si="1">F6+D7-E7</f>
        <v>34621</v>
      </c>
      <c r="G7" s="35"/>
      <c r="H7" s="20">
        <v>1274</v>
      </c>
      <c r="I7" s="64">
        <f t="shared" ref="I7:I9" si="2">I6+G7-H7</f>
        <v>56061.4</v>
      </c>
      <c r="J7" s="10"/>
      <c r="K7" s="11"/>
      <c r="L7" s="17">
        <f t="shared" si="0"/>
        <v>90682.4</v>
      </c>
    </row>
    <row r="8" spans="1:12" ht="15" customHeight="1" x14ac:dyDescent="0.3">
      <c r="A8" s="8">
        <v>42916</v>
      </c>
      <c r="B8" s="18" t="s">
        <v>60</v>
      </c>
      <c r="C8" s="9" t="s">
        <v>21</v>
      </c>
      <c r="D8" s="35"/>
      <c r="E8" s="22"/>
      <c r="F8" s="23">
        <f t="shared" si="1"/>
        <v>34621</v>
      </c>
      <c r="G8" s="35"/>
      <c r="H8" s="20">
        <v>4</v>
      </c>
      <c r="I8" s="64">
        <f t="shared" si="2"/>
        <v>56057.4</v>
      </c>
      <c r="J8" s="10"/>
      <c r="K8" s="11"/>
      <c r="L8" s="17">
        <f t="shared" si="0"/>
        <v>90678.399999999994</v>
      </c>
    </row>
    <row r="9" spans="1:12" ht="15" customHeight="1" x14ac:dyDescent="0.3">
      <c r="A9" s="8">
        <v>42916</v>
      </c>
      <c r="B9" s="18" t="s">
        <v>60</v>
      </c>
      <c r="C9" s="9" t="s">
        <v>17</v>
      </c>
      <c r="D9" s="35"/>
      <c r="E9" s="22"/>
      <c r="F9" s="23">
        <f t="shared" si="1"/>
        <v>34621</v>
      </c>
      <c r="G9" s="35">
        <v>0.39</v>
      </c>
      <c r="H9" s="20"/>
      <c r="I9" s="64">
        <f t="shared" si="2"/>
        <v>56057.79</v>
      </c>
      <c r="J9" s="10"/>
      <c r="K9" s="11"/>
      <c r="L9" s="17">
        <f t="shared" si="0"/>
        <v>90678.790000000008</v>
      </c>
    </row>
    <row r="10" spans="1:12" ht="15" customHeight="1" x14ac:dyDescent="0.3">
      <c r="A10" s="26">
        <v>42916</v>
      </c>
      <c r="B10" s="27"/>
      <c r="C10" s="28" t="s">
        <v>15</v>
      </c>
      <c r="D10" s="37">
        <f>SUM(D5:D9)</f>
        <v>0</v>
      </c>
      <c r="E10" s="32">
        <f>SUM(E5:E9)</f>
        <v>0</v>
      </c>
      <c r="F10" s="31">
        <f>F5+D10-E10</f>
        <v>34621</v>
      </c>
      <c r="G10" s="37">
        <f>SUM(G5:G9)</f>
        <v>0.39</v>
      </c>
      <c r="H10" s="32">
        <f>SUM(H5:H9)</f>
        <v>5450</v>
      </c>
      <c r="I10" s="40">
        <f>I5+G10-H10</f>
        <v>56057.79</v>
      </c>
      <c r="J10" s="37">
        <f>SUM(J5:J9)</f>
        <v>0</v>
      </c>
      <c r="K10" s="69">
        <f>SUM(K5:K9)</f>
        <v>0</v>
      </c>
      <c r="L10" s="34">
        <f>F10+I10</f>
        <v>90678.790000000008</v>
      </c>
    </row>
  </sheetData>
  <mergeCells count="8">
    <mergeCell ref="L3:L4"/>
    <mergeCell ref="A1:K2"/>
    <mergeCell ref="A3:A4"/>
    <mergeCell ref="B3:B4"/>
    <mergeCell ref="C3:C4"/>
    <mergeCell ref="D3:F3"/>
    <mergeCell ref="G3:I3"/>
    <mergeCell ref="J3:K3"/>
  </mergeCell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16"/>
  <sheetViews>
    <sheetView workbookViewId="0">
      <selection activeCell="F11" sqref="F11"/>
    </sheetView>
  </sheetViews>
  <sheetFormatPr defaultRowHeight="14.4" x14ac:dyDescent="0.3"/>
  <cols>
    <col min="1" max="1" width="12.6640625" customWidth="1"/>
    <col min="2" max="2" width="9.6640625" customWidth="1"/>
    <col min="3" max="3" width="36.6640625" customWidth="1"/>
    <col min="4" max="12" width="12.6640625" customWidth="1"/>
  </cols>
  <sheetData>
    <row r="1" spans="1:12" x14ac:dyDescent="0.3">
      <c r="A1" s="133" t="s">
        <v>35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</row>
    <row r="2" spans="1:12" ht="33.75" customHeight="1" thickBot="1" x14ac:dyDescent="0.35">
      <c r="A2" s="134"/>
      <c r="B2" s="134"/>
      <c r="C2" s="134"/>
      <c r="D2" s="134"/>
      <c r="E2" s="134"/>
      <c r="F2" s="134"/>
      <c r="G2" s="134"/>
      <c r="H2" s="134"/>
      <c r="I2" s="134"/>
      <c r="J2" s="134"/>
      <c r="K2" s="134"/>
    </row>
    <row r="3" spans="1:12" x14ac:dyDescent="0.3">
      <c r="A3" s="145" t="s">
        <v>0</v>
      </c>
      <c r="B3" s="143" t="s">
        <v>4</v>
      </c>
      <c r="C3" s="141" t="s">
        <v>5</v>
      </c>
      <c r="D3" s="137" t="s">
        <v>7</v>
      </c>
      <c r="E3" s="138"/>
      <c r="F3" s="139"/>
      <c r="G3" s="137" t="s">
        <v>8</v>
      </c>
      <c r="H3" s="138"/>
      <c r="I3" s="140"/>
      <c r="J3" s="137" t="s">
        <v>9</v>
      </c>
      <c r="K3" s="139"/>
      <c r="L3" s="135" t="s">
        <v>10</v>
      </c>
    </row>
    <row r="4" spans="1:12" ht="15" thickBot="1" x14ac:dyDescent="0.35">
      <c r="A4" s="146"/>
      <c r="B4" s="144"/>
      <c r="C4" s="142"/>
      <c r="D4" s="2" t="s">
        <v>1</v>
      </c>
      <c r="E4" s="3" t="s">
        <v>2</v>
      </c>
      <c r="F4" s="4" t="s">
        <v>3</v>
      </c>
      <c r="G4" s="5" t="s">
        <v>6</v>
      </c>
      <c r="H4" s="6" t="s">
        <v>2</v>
      </c>
      <c r="I4" s="16" t="s">
        <v>3</v>
      </c>
      <c r="J4" s="2" t="s">
        <v>1</v>
      </c>
      <c r="K4" s="7" t="s">
        <v>2</v>
      </c>
      <c r="L4" s="136"/>
    </row>
    <row r="5" spans="1:12" ht="15" customHeight="1" x14ac:dyDescent="0.3">
      <c r="A5" s="8">
        <v>42917</v>
      </c>
      <c r="B5" s="18"/>
      <c r="C5" s="9" t="s">
        <v>64</v>
      </c>
      <c r="D5" s="35"/>
      <c r="E5" s="20"/>
      <c r="F5" s="67">
        <f>'Červen 2017'!$F$10</f>
        <v>34621</v>
      </c>
      <c r="G5" s="35"/>
      <c r="H5" s="20"/>
      <c r="I5" s="9">
        <f>'Červen 2017'!$I$10</f>
        <v>56057.79</v>
      </c>
      <c r="J5" s="35"/>
      <c r="K5" s="67"/>
      <c r="L5" s="17">
        <f>'Červen 2017'!$L$10</f>
        <v>90678.790000000008</v>
      </c>
    </row>
    <row r="6" spans="1:12" ht="15" customHeight="1" x14ac:dyDescent="0.3">
      <c r="A6" s="102">
        <v>42920</v>
      </c>
      <c r="B6" s="103" t="s">
        <v>65</v>
      </c>
      <c r="C6" s="104" t="s">
        <v>68</v>
      </c>
      <c r="D6" s="105"/>
      <c r="E6" s="108"/>
      <c r="F6" s="107">
        <f>F5+D6-E6</f>
        <v>34621</v>
      </c>
      <c r="G6" s="105">
        <v>37532</v>
      </c>
      <c r="H6" s="20"/>
      <c r="I6" s="64">
        <f>I5+G6-H6</f>
        <v>93589.790000000008</v>
      </c>
      <c r="J6" s="35"/>
      <c r="K6" s="67"/>
      <c r="L6" s="17">
        <f t="shared" ref="L6:L12" si="0">F6+I6</f>
        <v>128210.79000000001</v>
      </c>
    </row>
    <row r="7" spans="1:12" ht="15" customHeight="1" x14ac:dyDescent="0.3">
      <c r="A7" s="8">
        <v>42935</v>
      </c>
      <c r="B7" s="18" t="s">
        <v>16</v>
      </c>
      <c r="C7" s="71" t="s">
        <v>66</v>
      </c>
      <c r="D7" s="35"/>
      <c r="E7" s="20">
        <v>1920</v>
      </c>
      <c r="F7" s="67">
        <f>F5+D7-E7</f>
        <v>32701</v>
      </c>
      <c r="G7" s="35"/>
      <c r="H7" s="20"/>
      <c r="I7" s="64">
        <f>I6+G7-H7</f>
        <v>93589.790000000008</v>
      </c>
      <c r="J7" s="35"/>
      <c r="K7" s="67"/>
      <c r="L7" s="17">
        <f t="shared" si="0"/>
        <v>126290.79000000001</v>
      </c>
    </row>
    <row r="8" spans="1:12" ht="15" customHeight="1" x14ac:dyDescent="0.3">
      <c r="A8" s="8">
        <v>42935</v>
      </c>
      <c r="B8" s="18" t="s">
        <v>26</v>
      </c>
      <c r="C8" s="9" t="s">
        <v>67</v>
      </c>
      <c r="D8" s="35">
        <v>5220</v>
      </c>
      <c r="E8" s="20"/>
      <c r="F8" s="67">
        <f t="shared" ref="F8" si="1">F7+D8-E8</f>
        <v>37921</v>
      </c>
      <c r="G8" s="35"/>
      <c r="H8" s="20"/>
      <c r="I8" s="64">
        <f t="shared" ref="I8" si="2">I7+G8-H8</f>
        <v>93589.790000000008</v>
      </c>
      <c r="J8" s="35"/>
      <c r="K8" s="67"/>
      <c r="L8" s="17">
        <f t="shared" si="0"/>
        <v>131510.79</v>
      </c>
    </row>
    <row r="9" spans="1:12" ht="15" customHeight="1" x14ac:dyDescent="0.3">
      <c r="A9" s="8">
        <v>42937</v>
      </c>
      <c r="B9" s="18" t="s">
        <v>18</v>
      </c>
      <c r="C9" s="9" t="s">
        <v>69</v>
      </c>
      <c r="D9" s="35"/>
      <c r="E9" s="20">
        <v>3602</v>
      </c>
      <c r="F9" s="67">
        <f>F8+D9-E9</f>
        <v>34319</v>
      </c>
      <c r="G9" s="35"/>
      <c r="H9" s="20"/>
      <c r="I9" s="64">
        <f>I8+G9-H9</f>
        <v>93589.790000000008</v>
      </c>
      <c r="J9" s="35"/>
      <c r="K9" s="67"/>
      <c r="L9" s="17">
        <f t="shared" si="0"/>
        <v>127908.79000000001</v>
      </c>
    </row>
    <row r="10" spans="1:12" ht="15" customHeight="1" x14ac:dyDescent="0.3">
      <c r="A10" s="8">
        <v>42947</v>
      </c>
      <c r="B10" s="18" t="s">
        <v>65</v>
      </c>
      <c r="C10" s="9" t="s">
        <v>23</v>
      </c>
      <c r="D10" s="35"/>
      <c r="E10" s="20"/>
      <c r="F10" s="67">
        <f>F9+D10-E10</f>
        <v>34319</v>
      </c>
      <c r="G10" s="35"/>
      <c r="H10" s="20">
        <v>5</v>
      </c>
      <c r="I10" s="64">
        <f>I8+G10-H10</f>
        <v>93584.790000000008</v>
      </c>
      <c r="J10" s="35"/>
      <c r="K10" s="67"/>
      <c r="L10" s="17">
        <f t="shared" si="0"/>
        <v>127903.79000000001</v>
      </c>
    </row>
    <row r="11" spans="1:12" ht="15" customHeight="1" x14ac:dyDescent="0.3">
      <c r="A11" s="8">
        <v>42947</v>
      </c>
      <c r="B11" s="18" t="s">
        <v>65</v>
      </c>
      <c r="C11" s="9" t="s">
        <v>17</v>
      </c>
      <c r="D11" s="35"/>
      <c r="E11" s="20"/>
      <c r="F11" s="67">
        <f>F10+D11-E11</f>
        <v>34319</v>
      </c>
      <c r="G11" s="35">
        <v>0.62</v>
      </c>
      <c r="H11" s="20"/>
      <c r="I11" s="64">
        <f>I10+G11-H11</f>
        <v>93585.41</v>
      </c>
      <c r="J11" s="35"/>
      <c r="K11" s="67"/>
      <c r="L11" s="17">
        <f t="shared" si="0"/>
        <v>127904.41</v>
      </c>
    </row>
    <row r="12" spans="1:12" ht="15" customHeight="1" x14ac:dyDescent="0.3">
      <c r="A12" s="26">
        <v>42947</v>
      </c>
      <c r="B12" s="27"/>
      <c r="C12" s="28" t="s">
        <v>15</v>
      </c>
      <c r="D12" s="37">
        <f>SUM(D5:D11)</f>
        <v>5220</v>
      </c>
      <c r="E12" s="32">
        <f>SUM(E5:E11)</f>
        <v>5522</v>
      </c>
      <c r="F12" s="101">
        <f>F5+D12-E12</f>
        <v>34319</v>
      </c>
      <c r="G12" s="37">
        <f>SUM(G5:G11)</f>
        <v>37532.620000000003</v>
      </c>
      <c r="H12" s="32">
        <f>SUM(H5:H11)</f>
        <v>5</v>
      </c>
      <c r="I12" s="40">
        <f>I5+G12-H12</f>
        <v>93585.41</v>
      </c>
      <c r="J12" s="37">
        <f>SUM(J5:J11)</f>
        <v>0</v>
      </c>
      <c r="K12" s="69">
        <f>SUM(K5:K11)</f>
        <v>0</v>
      </c>
      <c r="L12" s="34">
        <f t="shared" si="0"/>
        <v>127904.41</v>
      </c>
    </row>
    <row r="13" spans="1:12" ht="15" customHeight="1" x14ac:dyDescent="0.3"/>
    <row r="14" spans="1:12" ht="15" customHeight="1" x14ac:dyDescent="0.3"/>
    <row r="15" spans="1:12" ht="15" customHeight="1" x14ac:dyDescent="0.3"/>
    <row r="16" spans="1:12" ht="15" customHeight="1" x14ac:dyDescent="0.3"/>
  </sheetData>
  <mergeCells count="8">
    <mergeCell ref="L3:L4"/>
    <mergeCell ref="A1:K2"/>
    <mergeCell ref="A3:A4"/>
    <mergeCell ref="B3:B4"/>
    <mergeCell ref="C3:C4"/>
    <mergeCell ref="D3:F3"/>
    <mergeCell ref="G3:I3"/>
    <mergeCell ref="J3:K3"/>
  </mergeCell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L20"/>
  <sheetViews>
    <sheetView workbookViewId="0">
      <selection activeCell="C6" sqref="C6"/>
    </sheetView>
  </sheetViews>
  <sheetFormatPr defaultRowHeight="14.4" x14ac:dyDescent="0.3"/>
  <cols>
    <col min="1" max="1" width="12.6640625" customWidth="1"/>
    <col min="2" max="2" width="9.6640625" customWidth="1"/>
    <col min="3" max="3" width="36.6640625" customWidth="1"/>
    <col min="4" max="12" width="12.6640625" customWidth="1"/>
  </cols>
  <sheetData>
    <row r="1" spans="1:12" x14ac:dyDescent="0.3">
      <c r="A1" s="133" t="s">
        <v>36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</row>
    <row r="2" spans="1:12" ht="30.75" customHeight="1" thickBot="1" x14ac:dyDescent="0.35">
      <c r="A2" s="134"/>
      <c r="B2" s="134"/>
      <c r="C2" s="134"/>
      <c r="D2" s="134"/>
      <c r="E2" s="134"/>
      <c r="F2" s="134"/>
      <c r="G2" s="134"/>
      <c r="H2" s="134"/>
      <c r="I2" s="134"/>
      <c r="J2" s="134"/>
      <c r="K2" s="134"/>
    </row>
    <row r="3" spans="1:12" x14ac:dyDescent="0.3">
      <c r="A3" s="145" t="s">
        <v>0</v>
      </c>
      <c r="B3" s="143" t="s">
        <v>4</v>
      </c>
      <c r="C3" s="141" t="s">
        <v>5</v>
      </c>
      <c r="D3" s="137" t="s">
        <v>7</v>
      </c>
      <c r="E3" s="138"/>
      <c r="F3" s="139"/>
      <c r="G3" s="137" t="s">
        <v>8</v>
      </c>
      <c r="H3" s="138"/>
      <c r="I3" s="140"/>
      <c r="J3" s="137" t="s">
        <v>9</v>
      </c>
      <c r="K3" s="139"/>
      <c r="L3" s="135" t="s">
        <v>10</v>
      </c>
    </row>
    <row r="4" spans="1:12" ht="15" thickBot="1" x14ac:dyDescent="0.35">
      <c r="A4" s="146"/>
      <c r="B4" s="144"/>
      <c r="C4" s="142"/>
      <c r="D4" s="2" t="s">
        <v>1</v>
      </c>
      <c r="E4" s="3" t="s">
        <v>2</v>
      </c>
      <c r="F4" s="4" t="s">
        <v>3</v>
      </c>
      <c r="G4" s="5" t="s">
        <v>6</v>
      </c>
      <c r="H4" s="6" t="s">
        <v>2</v>
      </c>
      <c r="I4" s="16" t="s">
        <v>3</v>
      </c>
      <c r="J4" s="2" t="s">
        <v>1</v>
      </c>
      <c r="K4" s="7" t="s">
        <v>2</v>
      </c>
      <c r="L4" s="136"/>
    </row>
    <row r="5" spans="1:12" ht="15" customHeight="1" x14ac:dyDescent="0.3">
      <c r="A5" s="8">
        <v>42948</v>
      </c>
      <c r="B5" s="18"/>
      <c r="C5" s="9" t="s">
        <v>81</v>
      </c>
      <c r="D5" s="35"/>
      <c r="E5" s="20"/>
      <c r="F5" s="67">
        <f>'Červenec 2017'!$F$12</f>
        <v>34319</v>
      </c>
      <c r="G5" s="35"/>
      <c r="H5" s="20"/>
      <c r="I5" s="64">
        <f>'Červenec 2017'!$I$12</f>
        <v>93585.41</v>
      </c>
      <c r="J5" s="35"/>
      <c r="K5" s="67"/>
      <c r="L5" s="68">
        <f>'Červenec 2017'!$L$12</f>
        <v>127904.41</v>
      </c>
    </row>
    <row r="6" spans="1:12" ht="15" customHeight="1" x14ac:dyDescent="0.3">
      <c r="A6" s="8">
        <v>42950</v>
      </c>
      <c r="B6" s="18" t="s">
        <v>70</v>
      </c>
      <c r="C6" s="9" t="s">
        <v>71</v>
      </c>
      <c r="D6" s="35"/>
      <c r="E6" s="20"/>
      <c r="F6" s="67">
        <f>F5+D6-E6</f>
        <v>34319</v>
      </c>
      <c r="G6" s="35"/>
      <c r="H6" s="20">
        <v>5861</v>
      </c>
      <c r="I6" s="64">
        <f>I5+G6-H6</f>
        <v>87724.41</v>
      </c>
      <c r="J6" s="35"/>
      <c r="K6" s="67"/>
      <c r="L6" s="68">
        <f>F6+I6</f>
        <v>122043.41</v>
      </c>
    </row>
    <row r="7" spans="1:12" ht="15" customHeight="1" x14ac:dyDescent="0.3">
      <c r="A7" s="8">
        <v>42970</v>
      </c>
      <c r="B7" s="18" t="s">
        <v>70</v>
      </c>
      <c r="C7" s="9" t="s">
        <v>72</v>
      </c>
      <c r="D7" s="35"/>
      <c r="E7" s="20"/>
      <c r="F7" s="67">
        <f t="shared" ref="F7:F10" si="0">F6+D7-E7</f>
        <v>34319</v>
      </c>
      <c r="G7" s="35"/>
      <c r="H7" s="20">
        <v>1436</v>
      </c>
      <c r="I7" s="64">
        <f t="shared" ref="I7:I10" si="1">I6+G7-H7</f>
        <v>86288.41</v>
      </c>
      <c r="J7" s="35"/>
      <c r="K7" s="67"/>
      <c r="L7" s="68">
        <f t="shared" ref="L7:L10" si="2">F7+I7</f>
        <v>120607.41</v>
      </c>
    </row>
    <row r="8" spans="1:12" ht="15" customHeight="1" x14ac:dyDescent="0.3">
      <c r="A8" s="8">
        <v>42972</v>
      </c>
      <c r="B8" s="18" t="s">
        <v>19</v>
      </c>
      <c r="C8" s="9" t="s">
        <v>73</v>
      </c>
      <c r="D8" s="35"/>
      <c r="E8" s="20">
        <v>4358</v>
      </c>
      <c r="F8" s="67">
        <f t="shared" si="0"/>
        <v>29961</v>
      </c>
      <c r="G8" s="35"/>
      <c r="H8" s="20"/>
      <c r="I8" s="64">
        <f t="shared" si="1"/>
        <v>86288.41</v>
      </c>
      <c r="J8" s="35"/>
      <c r="K8" s="67"/>
      <c r="L8" s="68">
        <f t="shared" si="2"/>
        <v>116249.41</v>
      </c>
    </row>
    <row r="9" spans="1:12" ht="15" customHeight="1" x14ac:dyDescent="0.3">
      <c r="A9" s="8">
        <v>42978</v>
      </c>
      <c r="B9" s="18" t="s">
        <v>70</v>
      </c>
      <c r="C9" s="9" t="s">
        <v>21</v>
      </c>
      <c r="D9" s="35"/>
      <c r="E9" s="20"/>
      <c r="F9" s="67">
        <f>F7+D8-E8</f>
        <v>29961</v>
      </c>
      <c r="G9" s="35"/>
      <c r="H9" s="20">
        <v>4</v>
      </c>
      <c r="I9" s="64">
        <f>I8+G9-H9</f>
        <v>86284.41</v>
      </c>
      <c r="J9" s="35"/>
      <c r="K9" s="67"/>
      <c r="L9" s="68">
        <f t="shared" si="2"/>
        <v>116245.41</v>
      </c>
    </row>
    <row r="10" spans="1:12" ht="15" customHeight="1" x14ac:dyDescent="0.3">
      <c r="A10" s="8">
        <v>42978</v>
      </c>
      <c r="B10" s="18" t="s">
        <v>70</v>
      </c>
      <c r="C10" s="9" t="s">
        <v>17</v>
      </c>
      <c r="D10" s="35"/>
      <c r="E10" s="20"/>
      <c r="F10" s="67">
        <f t="shared" si="0"/>
        <v>29961</v>
      </c>
      <c r="G10" s="35">
        <v>0.62</v>
      </c>
      <c r="H10" s="20"/>
      <c r="I10" s="64">
        <f t="shared" si="1"/>
        <v>86285.03</v>
      </c>
      <c r="J10" s="35"/>
      <c r="K10" s="67"/>
      <c r="L10" s="68">
        <f t="shared" si="2"/>
        <v>116246.03</v>
      </c>
    </row>
    <row r="11" spans="1:12" ht="15" customHeight="1" x14ac:dyDescent="0.3">
      <c r="A11" s="8">
        <v>42978</v>
      </c>
      <c r="B11" s="27"/>
      <c r="C11" s="28" t="s">
        <v>15</v>
      </c>
      <c r="D11" s="37">
        <f>SUM(D5:D10)</f>
        <v>0</v>
      </c>
      <c r="E11" s="32">
        <f>SUM(E5:E10)</f>
        <v>4358</v>
      </c>
      <c r="F11" s="101">
        <f>F5+D11-E11</f>
        <v>29961</v>
      </c>
      <c r="G11" s="37">
        <f>SUM(G5:G10)</f>
        <v>0.62</v>
      </c>
      <c r="H11" s="32">
        <f>SUM(H5:H10)</f>
        <v>7301</v>
      </c>
      <c r="I11" s="40">
        <f>I5+G11-H11</f>
        <v>86285.03</v>
      </c>
      <c r="J11" s="37">
        <f>SUM(J5:J10)</f>
        <v>0</v>
      </c>
      <c r="K11" s="69">
        <f>SUM(K5:K10)</f>
        <v>0</v>
      </c>
      <c r="L11" s="70">
        <f>F11+I11</f>
        <v>116246.03</v>
      </c>
    </row>
    <row r="12" spans="1:12" ht="15" customHeight="1" x14ac:dyDescent="0.3"/>
    <row r="13" spans="1:12" ht="15" customHeight="1" x14ac:dyDescent="0.3"/>
    <row r="14" spans="1:12" ht="15" customHeight="1" x14ac:dyDescent="0.3"/>
    <row r="15" spans="1:12" ht="15" customHeight="1" x14ac:dyDescent="0.3"/>
    <row r="16" spans="1:12" ht="15" customHeight="1" x14ac:dyDescent="0.3"/>
    <row r="17" ht="15" customHeight="1" x14ac:dyDescent="0.3"/>
    <row r="18" ht="15" customHeight="1" x14ac:dyDescent="0.3"/>
    <row r="19" ht="15" customHeight="1" x14ac:dyDescent="0.3"/>
    <row r="20" ht="15" customHeight="1" x14ac:dyDescent="0.3"/>
  </sheetData>
  <mergeCells count="8">
    <mergeCell ref="L3:L4"/>
    <mergeCell ref="A1:K2"/>
    <mergeCell ref="A3:A4"/>
    <mergeCell ref="B3:B4"/>
    <mergeCell ref="C3:C4"/>
    <mergeCell ref="D3:F3"/>
    <mergeCell ref="G3:I3"/>
    <mergeCell ref="J3:K3"/>
  </mergeCells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L8"/>
  <sheetViews>
    <sheetView workbookViewId="0">
      <selection activeCell="B7" sqref="B7"/>
    </sheetView>
  </sheetViews>
  <sheetFormatPr defaultRowHeight="14.4" x14ac:dyDescent="0.3"/>
  <cols>
    <col min="1" max="1" width="12.6640625" customWidth="1"/>
    <col min="2" max="2" width="9.6640625" customWidth="1"/>
    <col min="3" max="3" width="36.6640625" customWidth="1"/>
    <col min="4" max="12" width="12.6640625" customWidth="1"/>
  </cols>
  <sheetData>
    <row r="1" spans="1:12" x14ac:dyDescent="0.3">
      <c r="A1" s="133" t="s">
        <v>37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</row>
    <row r="2" spans="1:12" ht="15" thickBot="1" x14ac:dyDescent="0.35">
      <c r="A2" s="134"/>
      <c r="B2" s="134"/>
      <c r="C2" s="134"/>
      <c r="D2" s="134"/>
      <c r="E2" s="134"/>
      <c r="F2" s="134"/>
      <c r="G2" s="134"/>
      <c r="H2" s="134"/>
      <c r="I2" s="134"/>
      <c r="J2" s="134"/>
      <c r="K2" s="134"/>
    </row>
    <row r="3" spans="1:12" x14ac:dyDescent="0.3">
      <c r="A3" s="145" t="s">
        <v>0</v>
      </c>
      <c r="B3" s="143" t="s">
        <v>4</v>
      </c>
      <c r="C3" s="141" t="s">
        <v>5</v>
      </c>
      <c r="D3" s="137" t="s">
        <v>7</v>
      </c>
      <c r="E3" s="138"/>
      <c r="F3" s="139"/>
      <c r="G3" s="137" t="s">
        <v>8</v>
      </c>
      <c r="H3" s="138"/>
      <c r="I3" s="140"/>
      <c r="J3" s="137" t="s">
        <v>9</v>
      </c>
      <c r="K3" s="139"/>
      <c r="L3" s="135" t="s">
        <v>10</v>
      </c>
    </row>
    <row r="4" spans="1:12" ht="15" thickBot="1" x14ac:dyDescent="0.35">
      <c r="A4" s="146"/>
      <c r="B4" s="144"/>
      <c r="C4" s="142"/>
      <c r="D4" s="2" t="s">
        <v>1</v>
      </c>
      <c r="E4" s="3" t="s">
        <v>2</v>
      </c>
      <c r="F4" s="75" t="s">
        <v>3</v>
      </c>
      <c r="G4" s="5" t="s">
        <v>6</v>
      </c>
      <c r="H4" s="6" t="s">
        <v>2</v>
      </c>
      <c r="I4" s="16" t="s">
        <v>3</v>
      </c>
      <c r="J4" s="59" t="s">
        <v>1</v>
      </c>
      <c r="K4" s="7" t="s">
        <v>2</v>
      </c>
      <c r="L4" s="136"/>
    </row>
    <row r="5" spans="1:12" x14ac:dyDescent="0.3">
      <c r="A5" s="8">
        <v>42979</v>
      </c>
      <c r="B5" s="18"/>
      <c r="C5" s="9" t="s">
        <v>80</v>
      </c>
      <c r="D5" s="35"/>
      <c r="E5" s="22"/>
      <c r="F5" s="96">
        <f>'Srpen 2017'!F11</f>
        <v>29961</v>
      </c>
      <c r="G5" s="94"/>
      <c r="H5" s="20"/>
      <c r="I5" s="9">
        <f>'Srpen 2017'!I11</f>
        <v>86285.03</v>
      </c>
      <c r="J5" s="76"/>
      <c r="K5" s="11"/>
      <c r="L5" s="17">
        <f>'Srpen 2017'!L11</f>
        <v>116246.03</v>
      </c>
    </row>
    <row r="6" spans="1:12" x14ac:dyDescent="0.3">
      <c r="A6" s="8">
        <v>42990</v>
      </c>
      <c r="B6" s="18" t="s">
        <v>74</v>
      </c>
      <c r="C6" s="9" t="s">
        <v>75</v>
      </c>
      <c r="D6" s="35"/>
      <c r="E6" s="22">
        <v>4293</v>
      </c>
      <c r="F6" s="97">
        <f>F5+D6-E6</f>
        <v>25668</v>
      </c>
      <c r="G6" s="94"/>
      <c r="H6" s="20"/>
      <c r="I6" s="64">
        <f>I5+G6-H6</f>
        <v>86285.03</v>
      </c>
      <c r="J6" s="76"/>
      <c r="K6" s="11"/>
      <c r="L6" s="17">
        <f>F6+I6</f>
        <v>111953.03</v>
      </c>
    </row>
    <row r="7" spans="1:12" x14ac:dyDescent="0.3">
      <c r="A7" s="8">
        <v>43008</v>
      </c>
      <c r="B7" s="18" t="s">
        <v>100</v>
      </c>
      <c r="C7" s="9" t="s">
        <v>17</v>
      </c>
      <c r="D7" s="35"/>
      <c r="E7" s="22"/>
      <c r="F7" s="97">
        <f>F6+D7-E7</f>
        <v>25668</v>
      </c>
      <c r="G7" s="94">
        <v>0.57999999999999996</v>
      </c>
      <c r="H7" s="20"/>
      <c r="I7" s="64">
        <f>I6+G7-H7</f>
        <v>86285.61</v>
      </c>
      <c r="J7" s="76"/>
      <c r="K7" s="11"/>
      <c r="L7" s="17">
        <f>F7+I7</f>
        <v>111953.61</v>
      </c>
    </row>
    <row r="8" spans="1:12" x14ac:dyDescent="0.3">
      <c r="A8" s="8">
        <v>43008</v>
      </c>
      <c r="B8" s="27"/>
      <c r="C8" s="28" t="s">
        <v>15</v>
      </c>
      <c r="D8" s="37">
        <f>SUM(D5:D7)</f>
        <v>0</v>
      </c>
      <c r="E8" s="30">
        <f>SUM(E5:E7)</f>
        <v>4293</v>
      </c>
      <c r="F8" s="97">
        <f>F5+D6-E6</f>
        <v>25668</v>
      </c>
      <c r="G8" s="95">
        <f>SUM(G5:G7)</f>
        <v>0.57999999999999996</v>
      </c>
      <c r="H8" s="32">
        <f>SUM(H5:H7)</f>
        <v>0</v>
      </c>
      <c r="I8" s="40">
        <f>I5+G8-H8</f>
        <v>86285.61</v>
      </c>
      <c r="J8" s="54">
        <f>SUM(J5:J5)</f>
        <v>0</v>
      </c>
      <c r="K8" s="33">
        <f>SUM(K5:K5)</f>
        <v>0</v>
      </c>
      <c r="L8" s="17">
        <f t="shared" ref="L8" si="0">F8+I8</f>
        <v>111953.61</v>
      </c>
    </row>
  </sheetData>
  <mergeCells count="8">
    <mergeCell ref="L3:L4"/>
    <mergeCell ref="A1:K2"/>
    <mergeCell ref="A3:A4"/>
    <mergeCell ref="B3:B4"/>
    <mergeCell ref="C3:C4"/>
    <mergeCell ref="D3:F3"/>
    <mergeCell ref="G3:I3"/>
    <mergeCell ref="J3:K3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12</vt:i4>
      </vt:variant>
    </vt:vector>
  </HeadingPairs>
  <TitlesOfParts>
    <vt:vector size="12" baseType="lpstr">
      <vt:lpstr>Leden 2017</vt:lpstr>
      <vt:lpstr>Únor 2017</vt:lpstr>
      <vt:lpstr>Březen 2017</vt:lpstr>
      <vt:lpstr>Duben 2017</vt:lpstr>
      <vt:lpstr>Květen 2017</vt:lpstr>
      <vt:lpstr>Červen 2017</vt:lpstr>
      <vt:lpstr>Červenec 2017</vt:lpstr>
      <vt:lpstr>Srpen 2017</vt:lpstr>
      <vt:lpstr>Září 2017</vt:lpstr>
      <vt:lpstr>Říjen 2017</vt:lpstr>
      <vt:lpstr>Listopad 2017</vt:lpstr>
      <vt:lpstr>Prosinec 2017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ZS-Vrbatky-4a</dc:creator>
  <cp:lastModifiedBy>Vladimír Smička</cp:lastModifiedBy>
  <dcterms:created xsi:type="dcterms:W3CDTF">2013-03-19T21:22:10Z</dcterms:created>
  <dcterms:modified xsi:type="dcterms:W3CDTF">2018-09-16T09:31:00Z</dcterms:modified>
</cp:coreProperties>
</file>