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<sst xmlns="http://schemas.openxmlformats.org/spreadsheetml/2006/main" count="282" uniqueCount="257">
  <si>
    <t>Přehled příjmů a výdajů KPŠ za školní rok 2010/2011</t>
  </si>
  <si>
    <t>Datum</t>
  </si>
  <si>
    <t>Číslo dokladu</t>
  </si>
  <si>
    <t>Obsah zápisu</t>
  </si>
  <si>
    <t>Příjem</t>
  </si>
  <si>
    <t>Výdej</t>
  </si>
  <si>
    <t>Zůstatek</t>
  </si>
  <si>
    <t>dárky pro 1. třídu</t>
  </si>
  <si>
    <t>knihy MŠ - příkaz k úhradě</t>
  </si>
  <si>
    <t>Pohár starostů - dotace - výpis</t>
  </si>
  <si>
    <t>příspěvky MŠ - 2 oddělní</t>
  </si>
  <si>
    <t>doprava Svatý Kopeček - výpis</t>
  </si>
  <si>
    <t>materiál - dýňový kompot</t>
  </si>
  <si>
    <t>85,86,88, 89,90-96</t>
  </si>
  <si>
    <t>příspěvky žáků á 120,-</t>
  </si>
  <si>
    <t>kurzovné dospělí 1. pololetí - keramika</t>
  </si>
  <si>
    <t>dodatečný účet - Pohár starostů</t>
  </si>
  <si>
    <t>vyúčtování sběru</t>
  </si>
  <si>
    <t>jízdné Floorball Cup</t>
  </si>
  <si>
    <t>matematická soutěž - Bědihošť</t>
  </si>
  <si>
    <t>Mikuláš - družina</t>
  </si>
  <si>
    <t>Mikuláš - paní Dohnalová</t>
  </si>
  <si>
    <t>Mikuláš - paní Piková</t>
  </si>
  <si>
    <t>105-109</t>
  </si>
  <si>
    <t>advent</t>
  </si>
  <si>
    <t>doprava - Pohár starostů</t>
  </si>
  <si>
    <t>Advent - Mgr. Piková</t>
  </si>
  <si>
    <t>doprava - Olomouc - Pisálek</t>
  </si>
  <si>
    <t>občerstvení - advent ve škole</t>
  </si>
  <si>
    <t>čajové svíčky - advent</t>
  </si>
  <si>
    <t>odměny za přír. soutěž - Mgr. Franek</t>
  </si>
  <si>
    <t>výtěžek z prodeje výrobků - advent</t>
  </si>
  <si>
    <t>glazura do keramiky pro dospělé</t>
  </si>
  <si>
    <t>létající lampiony přání</t>
  </si>
  <si>
    <t>zůstatek k 31.12.2010</t>
  </si>
  <si>
    <t>prodej školního časopisu</t>
  </si>
  <si>
    <t>jízdné - MO v Prostějově</t>
  </si>
  <si>
    <t>záloha na odměny v soutěži v psaní na stroji</t>
  </si>
  <si>
    <t>záloha na odměny za turnaj ve vybíjené</t>
  </si>
  <si>
    <t>karneval - družina</t>
  </si>
  <si>
    <t>odměny - recitační soutěž 2. stupeň</t>
  </si>
  <si>
    <t>odměny - turnaj v basketbalu</t>
  </si>
  <si>
    <t>knihy pro MŠ - 21 ks</t>
  </si>
  <si>
    <t>bowling - doprava 6. třída</t>
  </si>
  <si>
    <t>odměny - recitační soutěž 1.stupeň</t>
  </si>
  <si>
    <t>prohlídka ZOO s průvodcem -MŠ</t>
  </si>
  <si>
    <t>vyúčtování odměny v psaní na stroji</t>
  </si>
  <si>
    <t>vyúčtování zálohy na turnaj ve vybíjené</t>
  </si>
  <si>
    <t>EVP "Babiččina zahrádka"</t>
  </si>
  <si>
    <t>doprava na recitační soutěž</t>
  </si>
  <si>
    <t>doprava "Zelená stezka"</t>
  </si>
  <si>
    <t>odměny 1. stupeň "Den Země"</t>
  </si>
  <si>
    <t>odměny "Pisálek"</t>
  </si>
  <si>
    <t>jízdné "Mladý zdravotník"</t>
  </si>
  <si>
    <t>odměny za sběrovou soutěž</t>
  </si>
  <si>
    <t>kurzovné keramika - dospělí</t>
  </si>
  <si>
    <t>výrobky - keramika -dospělí</t>
  </si>
  <si>
    <t>hračky pro MŠ Vrbátky</t>
  </si>
  <si>
    <t>dobrovnolné vstupné - Akademie</t>
  </si>
  <si>
    <t>výtěžek školního plesu, karnevalu, cyklokrosu, Mikuláše - vklad na účet</t>
  </si>
  <si>
    <t>fotoknihy 9. třída - převod účtu</t>
  </si>
  <si>
    <t>doprava na dopravní soutěž</t>
  </si>
  <si>
    <t>odměny "Olympiáda" v ŠD</t>
  </si>
  <si>
    <t>Den dětí Vrbátky</t>
  </si>
  <si>
    <t>30a</t>
  </si>
  <si>
    <t>sběr papíru</t>
  </si>
  <si>
    <t>30b</t>
  </si>
  <si>
    <t>pronájem sokolovny na školní ples</t>
  </si>
  <si>
    <t>odměny "Pohárek ŠD"</t>
  </si>
  <si>
    <t>odměny na školu v přírodě</t>
  </si>
  <si>
    <t>odměny za divadelní představení</t>
  </si>
  <si>
    <t>občerstvení - malování tříd</t>
  </si>
  <si>
    <t>bowling 8. třída (12 žáků x 50)</t>
  </si>
  <si>
    <t>odměna pro žáka na konci roku - kniha</t>
  </si>
  <si>
    <t>kniha pro odcházející žačku</t>
  </si>
  <si>
    <t>knihy do ZŠ a MŠ</t>
  </si>
  <si>
    <t>příspěvek na lyžařský výcvik</t>
  </si>
  <si>
    <t>občerstvení - cena výhercům sběrové soutěže</t>
  </si>
  <si>
    <t>DVD - cena výhercům sběrové soutěže</t>
  </si>
  <si>
    <t>Milka kornouty pro prvňáky</t>
  </si>
  <si>
    <t>zůstatek k 19.9.2010</t>
  </si>
  <si>
    <t>CELKEM</t>
  </si>
  <si>
    <t>celofán na balení dárků pro školku</t>
  </si>
  <si>
    <t>razítka pro prvňáky - placeno převodem</t>
  </si>
  <si>
    <t>dárky pro děti nastupující do školky (kartáček, pasta, hřeben)</t>
  </si>
  <si>
    <t>hry škola 1. stupeň + MŠ</t>
  </si>
  <si>
    <t>Dášeňka čili život štěněte - knížky pro čtenáře</t>
  </si>
  <si>
    <t>Přehled příjmů a výdajů KPŠ za školní rok 2011/2012</t>
  </si>
  <si>
    <t>občerstvení Cyklokros</t>
  </si>
  <si>
    <t>knížky - školky</t>
  </si>
  <si>
    <t>příspěvky KPŠ - 4. třída</t>
  </si>
  <si>
    <t>příspěvky KPŠ - Sára Kvapilová</t>
  </si>
  <si>
    <t>příspěvky KPŠ - 8. třída</t>
  </si>
  <si>
    <t>příspěvka KPŠ - 2. třída</t>
  </si>
  <si>
    <t>nákup hraček pro ZŠ Dubany</t>
  </si>
  <si>
    <t>příspěvky KPŠ - MŠ Sluníčka</t>
  </si>
  <si>
    <t>příspěvky KPŠ - MŠ Berušky</t>
  </si>
  <si>
    <t>příspěvky KPŠ - 1. třída</t>
  </si>
  <si>
    <t>příspěvky KPŠ - 3. třída</t>
  </si>
  <si>
    <t>příspěvky KPŠ - 6. třída</t>
  </si>
  <si>
    <t>jízdné - soutěž v psaní na PC</t>
  </si>
  <si>
    <t>dárky na vánoční posezení</t>
  </si>
  <si>
    <t>Mikul. Balíčky - 2. třída</t>
  </si>
  <si>
    <t>příspěvky KPŠ - 7. třída</t>
  </si>
  <si>
    <t>set top box Dubany</t>
  </si>
  <si>
    <t>advent - balení dárků</t>
  </si>
  <si>
    <t>Mikul. Balíčky - 5. třída</t>
  </si>
  <si>
    <t>mikulášská diskotéka</t>
  </si>
  <si>
    <t>sáčky na mikul. Balíčky</t>
  </si>
  <si>
    <t>prodej občerstvení na obecní zabíjačce</t>
  </si>
  <si>
    <t>Mikul. Balíčky - MŠ Berušky</t>
  </si>
  <si>
    <t>Mikul. Balíčky - 1. třída</t>
  </si>
  <si>
    <t>soutěž v psaní na PC</t>
  </si>
  <si>
    <t>advent ve škole - cukroví</t>
  </si>
  <si>
    <t>soutěž AJ Bedihošť - jízdné</t>
  </si>
  <si>
    <t>advent - ozdoby + pečení</t>
  </si>
  <si>
    <t>knížky pro budoucí prvňáčky</t>
  </si>
  <si>
    <t>knížky do školky - Dubany</t>
  </si>
  <si>
    <t>Mikul. Balíčky - MŠ Dubany</t>
  </si>
  <si>
    <t>Mikul. Balčíky - 4. třída</t>
  </si>
  <si>
    <t>kurzovné keramika dospělí - 1. pololetí</t>
  </si>
  <si>
    <t>Mikul. Balíčky - MŠ Sluníčka</t>
  </si>
  <si>
    <t>mikulášské sáčky</t>
  </si>
  <si>
    <t>tabule s odkl. Lištou</t>
  </si>
  <si>
    <t>výlet 1. - 5. třída - Vyškov</t>
  </si>
  <si>
    <t>doprava - Kopeček</t>
  </si>
  <si>
    <t>doprava - Jiříkov</t>
  </si>
  <si>
    <t>značka - Rodiče vítáni</t>
  </si>
  <si>
    <t>příspěvek KPŠ - 9. třída</t>
  </si>
  <si>
    <t>příspěvek KPŠ - Lucie Růžičková - 6. třída</t>
  </si>
  <si>
    <t>odměny za sběr soutěž</t>
  </si>
  <si>
    <t>odměny - Družina hledá talent</t>
  </si>
  <si>
    <t>advent - cukroví + výrobky</t>
  </si>
  <si>
    <t>doprava - exkurze Olomouc 7. třída</t>
  </si>
  <si>
    <t>dárkové poukazy za soutěž v psaní na PC</t>
  </si>
  <si>
    <t>odměny za turnaj ve vybíjené</t>
  </si>
  <si>
    <t>občerstvení - zápis do 1. třídy</t>
  </si>
  <si>
    <t>odměny za recitační soutěž</t>
  </si>
  <si>
    <t>občerstvení, odměny - zápis do 1. třídy</t>
  </si>
  <si>
    <t>odměny - turnaj ve vybíjené 1. třída</t>
  </si>
  <si>
    <t xml:space="preserve">karneval v družině </t>
  </si>
  <si>
    <t>doprava - konverzační soutěž v AJ PV</t>
  </si>
  <si>
    <t>maso na guláš - ples KPŠ</t>
  </si>
  <si>
    <t>krepáky, celofán - ples KPŠ</t>
  </si>
  <si>
    <t>plyšové drátky - květiny na ples KPŠ</t>
  </si>
  <si>
    <t>odměny na karneval ŠD</t>
  </si>
  <si>
    <t>občerstvení na ples KPŠ</t>
  </si>
  <si>
    <t>párky na karneval</t>
  </si>
  <si>
    <t>praní ubrusů na ples KPŠ</t>
  </si>
  <si>
    <t>kurzovné keramika dospělí - 2. pololetí</t>
  </si>
  <si>
    <t>"Velikonoční zajíček" - MŠ Berušky</t>
  </si>
  <si>
    <t>okresní kolo recitační soutěže</t>
  </si>
  <si>
    <t>Májíčky - Dubany</t>
  </si>
  <si>
    <t>odměny za soutěž (Tesco poukázky)</t>
  </si>
  <si>
    <t>sešity na deníčky pro 2. třídu</t>
  </si>
  <si>
    <t>dárkové balíčky jako odměny za sběr</t>
  </si>
  <si>
    <t>odměny na Den Země - Vrbátky</t>
  </si>
  <si>
    <t>EVP Ferda Mravenec - ŠD</t>
  </si>
  <si>
    <t>kino - Den dětí - Dubany 1. - 4. třída</t>
  </si>
  <si>
    <t>příspěvek na výlet pro žáka</t>
  </si>
  <si>
    <t>Den dětí Vrbátky + razítka</t>
  </si>
  <si>
    <t>příspěvek na školu v přírodě pro žáka</t>
  </si>
  <si>
    <t>odměny 2. třída - celoroční soutěž</t>
  </si>
  <si>
    <t>pomůcky na školu v přírodě</t>
  </si>
  <si>
    <t>sběrová akce - jaro 2012</t>
  </si>
  <si>
    <t>odměny Pisálek</t>
  </si>
  <si>
    <t>odměny za recitační soutěž 1. stupeň</t>
  </si>
  <si>
    <t>knihy do pedagogické knihovny</t>
  </si>
  <si>
    <t>"Velikonoční zajíček" - MŠ Sluníčka</t>
  </si>
  <si>
    <t>vstupenky na školní ples</t>
  </si>
  <si>
    <t xml:space="preserve">vstupenky na školní ples </t>
  </si>
  <si>
    <t>dobrovolné vstupné - Akademie</t>
  </si>
  <si>
    <t>odměny za sběrovou soutěž - 4. třída - záloha</t>
  </si>
  <si>
    <t>kornouty pro prvňáky + kelímky pro MŠ</t>
  </si>
  <si>
    <t>převedený zůstatek ze školního roku 2010/2011</t>
  </si>
  <si>
    <t>vyúčtování úroků a poplatků za vedení účtu 2011</t>
  </si>
  <si>
    <t>didaktické hračky - placeno převodem</t>
  </si>
  <si>
    <t>fotokniha 9. třída - placeno převodem</t>
  </si>
  <si>
    <t>vleky - lyžařský výcvik - placeno převodem</t>
  </si>
  <si>
    <t>pracovní listy pro předškoláky - Včeličky - placeno převodem</t>
  </si>
  <si>
    <t>nákup hraček pro MŠ Vrbátky - placeno převodem</t>
  </si>
  <si>
    <t>příspěvek na Rubikon - placeno převodem</t>
  </si>
  <si>
    <t>keramika dospělí - výrobky</t>
  </si>
  <si>
    <t>Celkem</t>
  </si>
  <si>
    <t>převedený zůstatek ze školního roku 2011/2012</t>
  </si>
  <si>
    <t>hřebeny, kelímky - MŠ</t>
  </si>
  <si>
    <t>pracovní sešit - Včeličky - MŠ - převod z účtu</t>
  </si>
  <si>
    <t>předplatné - cizojazyčné časopisy pro jazykovou učebnu</t>
  </si>
  <si>
    <t>vyúčtování obchodu ADAM - občerstvení akce KPŠ - výpis</t>
  </si>
  <si>
    <t>sběrová akce - podzim 2011 + dotace 2000,- Kč Obec Vrbátky</t>
  </si>
  <si>
    <t>LOGICO - příspěvek od rodičů MŠ Štětovice</t>
  </si>
  <si>
    <t>příspěvky KPŠ - MŠ Štětovice</t>
  </si>
  <si>
    <t>výtěžek z cyklokrosu</t>
  </si>
  <si>
    <t>záloha na nákup lyž. Vybavení</t>
  </si>
  <si>
    <t xml:space="preserve">příjm. a výdaj. pokl. doklady </t>
  </si>
  <si>
    <t>Přehled příjmů a výdajů KPŠ za školní rok 2012/2013</t>
  </si>
  <si>
    <t>výpis - MŠ Štětovice - didaktická hra</t>
  </si>
  <si>
    <t>výpis - knihy - pasování prvňáků na čtenáře</t>
  </si>
  <si>
    <t>výpis - knihy do pedagogické knihovny - Portál</t>
  </si>
  <si>
    <t>výpis - vedení účtu, bankovní transakce</t>
  </si>
  <si>
    <t>výpis - NOMILAND didaktik - hračky MŠ Štětovice</t>
  </si>
  <si>
    <t>výpis - knihy pro rozvoj grafomotoriky pro MŠ - 3x</t>
  </si>
  <si>
    <t>výpis - knihy do knihovny 1. třídy</t>
  </si>
  <si>
    <t>výpis - předplatné ABC pro 3. třídu</t>
  </si>
  <si>
    <t>výpis - kniha  - účetnictví nevýdělečných organizací</t>
  </si>
  <si>
    <t>výpis - knihy pro předškoláky</t>
  </si>
  <si>
    <t>sponzorský dar pro MŠ Dubany - Ing. Radim Smička</t>
  </si>
  <si>
    <t>výpis - Vše pro dítě - vratka</t>
  </si>
  <si>
    <t>výpis - razítka pro žáky 1. třídy</t>
  </si>
  <si>
    <t>výpis - doprava dětí na Svatý Kopeček</t>
  </si>
  <si>
    <t>výpis - materiál na kroužek do keramiky</t>
  </si>
  <si>
    <t>výpis - platba hraček ze sponzorského daru pro MŠ Dubany</t>
  </si>
  <si>
    <t>výpis - předplatné Mateřídouška - Dubany 2x</t>
  </si>
  <si>
    <t>registrace do pěvecké soutěže</t>
  </si>
  <si>
    <t>KPŠ příspěvky - MŠ Berušky Vrbátky</t>
  </si>
  <si>
    <t>Sběrová akce - podzim 2012</t>
  </si>
  <si>
    <t>KPŠ příspěvky - 6. třída</t>
  </si>
  <si>
    <t>KPŠ příspěvky - 7. třída</t>
  </si>
  <si>
    <t>sponzorský dar pro MŠ Vrbátky - paní Mádrová</t>
  </si>
  <si>
    <t>sponzorský dar pro MŠ Vrbátky - Dokoupilovi, DD Sport</t>
  </si>
  <si>
    <t>MŠ Dubany - příspěvky rodičů na LOGICO</t>
  </si>
  <si>
    <t>KPŠ příspěvky - 9. třída</t>
  </si>
  <si>
    <t>KPŠ příspěvky - 3. třída</t>
  </si>
  <si>
    <t>jízdné - Pisálek</t>
  </si>
  <si>
    <t>dárkové balíčky za sběrovou soutěž</t>
  </si>
  <si>
    <t>násadky pro správný úchop MŠ</t>
  </si>
  <si>
    <t>barvy - přání na vánoční posezení s rodiči</t>
  </si>
  <si>
    <t>přírodovědecké publikace - pedag. Knihovna</t>
  </si>
  <si>
    <t>dýňohrátky - Dubany</t>
  </si>
  <si>
    <t>nákup materiálu na výrobky k adventu</t>
  </si>
  <si>
    <t>suroviny na pečení - adventní posezení s rodiči</t>
  </si>
  <si>
    <t>Mikulášské balíčky 4. třída</t>
  </si>
  <si>
    <t>Mikulášské balíčky 3. třída</t>
  </si>
  <si>
    <t>Mikulášské balíčky 2. třída</t>
  </si>
  <si>
    <t>advent - svíčky</t>
  </si>
  <si>
    <t>advent - tubičky na zdobení výrobků</t>
  </si>
  <si>
    <t>Mikulášské balíčky - 1. třída</t>
  </si>
  <si>
    <t>příspěvek KPŠ</t>
  </si>
  <si>
    <t>prodej vánočních výrobků - advent</t>
  </si>
  <si>
    <t>doúčtování za nákup lyží</t>
  </si>
  <si>
    <t>Mikulášské balíčky MŠ Dubany</t>
  </si>
  <si>
    <t>hračky do školní družiny</t>
  </si>
  <si>
    <t>Mikulášské balíčky MŠ Štětovice</t>
  </si>
  <si>
    <t>nákup mikroskopu</t>
  </si>
  <si>
    <t>nákup hraček MŠ Vrbátky - Berušky - záloha</t>
  </si>
  <si>
    <t>ubrousky - advent ve Vrbátkách</t>
  </si>
  <si>
    <t>Mikulášské balíčky 5. třída</t>
  </si>
  <si>
    <t>jízdné - soutěž Funny Bunny Bedihošť</t>
  </si>
  <si>
    <t>talentmanie ve školní družině</t>
  </si>
  <si>
    <t>advent ve Vrbátkách - občerstvení</t>
  </si>
  <si>
    <t>advent - výrobky</t>
  </si>
  <si>
    <t>hračky MŠ Vrbátky - Sluníčka</t>
  </si>
  <si>
    <t>Mikuláš - MŠ Sluníčka</t>
  </si>
  <si>
    <t>Mikuláš - MŠ Berušky</t>
  </si>
  <si>
    <t>sáčky na Mikulášské balíčky</t>
  </si>
  <si>
    <t>příspěvky - keramika</t>
  </si>
  <si>
    <t>KPŠ příspěvky -1.+ 2. třída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</si>
</sst>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#,##0.00\ &quot;Kč&quot;"/>
    <numFmt numFmtId="166" formatCode="#,##0.00\ _K_č"/>
    <numFmt numFmtId="167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5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5"/>
      <color theme="1"/>
      <name val="Calibri"/>
      <family val="2"/>
    </font>
    <font>
      <b/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165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65" fontId="0" fillId="0" borderId="10" xfId="0" applyNumberFormat="1" applyBorder="1" applyAlignment="1">
      <alignment horizontal="center" vertical="center" shrinkToFit="1"/>
    </xf>
    <xf numFmtId="164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164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shrinkToFit="1"/>
    </xf>
    <xf numFmtId="165" fontId="0" fillId="33" borderId="10" xfId="0" applyNumberFormat="1" applyFill="1" applyBorder="1" applyAlignment="1">
      <alignment horizontal="center" vertical="center" shrinkToFit="1"/>
    </xf>
    <xf numFmtId="166" fontId="0" fillId="0" borderId="10" xfId="0" applyNumberFormat="1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166" fontId="0" fillId="0" borderId="0" xfId="0" applyNumberFormat="1" applyBorder="1" applyAlignment="1">
      <alignment horizontal="center" vertical="center" shrinkToFit="1"/>
    </xf>
    <xf numFmtId="165" fontId="0" fillId="0" borderId="0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165" fontId="0" fillId="0" borderId="13" xfId="0" applyNumberFormat="1" applyBorder="1" applyAlignment="1">
      <alignment horizontal="center" vertical="center" shrinkToFit="1"/>
    </xf>
    <xf numFmtId="165" fontId="0" fillId="0" borderId="14" xfId="0" applyNumberFormat="1" applyBorder="1" applyAlignment="1">
      <alignment horizontal="center" vertical="center" shrinkToFit="1"/>
    </xf>
    <xf numFmtId="165" fontId="2" fillId="0" borderId="10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16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center" shrinkToFit="1"/>
    </xf>
    <xf numFmtId="165" fontId="2" fillId="34" borderId="10" xfId="0" applyNumberFormat="1" applyFont="1" applyFill="1" applyBorder="1" applyAlignment="1">
      <alignment horizontal="center" vertical="center" shrinkToFit="1"/>
    </xf>
    <xf numFmtId="166" fontId="0" fillId="0" borderId="0" xfId="0" applyNumberFormat="1" applyAlignment="1">
      <alignment horizontal="center" vertical="center" shrinkToFit="1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 shrinkToFit="1"/>
    </xf>
    <xf numFmtId="165" fontId="2" fillId="34" borderId="11" xfId="0" applyNumberFormat="1" applyFont="1" applyFill="1" applyBorder="1" applyAlignment="1">
      <alignment horizontal="center" vertical="center" shrinkToFit="1"/>
    </xf>
    <xf numFmtId="14" fontId="0" fillId="35" borderId="10" xfId="0" applyNumberFormat="1" applyFill="1" applyBorder="1" applyAlignment="1">
      <alignment horizontal="center" vertical="center" shrinkToFit="1"/>
    </xf>
    <xf numFmtId="0" fontId="37" fillId="35" borderId="10" xfId="0" applyFont="1" applyFill="1" applyBorder="1" applyAlignment="1">
      <alignment horizontal="center" vertical="center" shrinkToFit="1"/>
    </xf>
    <xf numFmtId="165" fontId="0" fillId="35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 shrinkToFit="1"/>
    </xf>
    <xf numFmtId="14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4" fontId="0" fillId="0" borderId="12" xfId="0" applyNumberForma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4" fontId="0" fillId="0" borderId="11" xfId="0" applyNumberFormat="1" applyBorder="1" applyAlignment="1">
      <alignment horizontal="center" vertical="center" shrinkToFit="1"/>
    </xf>
    <xf numFmtId="166" fontId="0" fillId="0" borderId="11" xfId="0" applyNumberFormat="1" applyBorder="1" applyAlignment="1">
      <alignment horizontal="center" vertical="center" shrinkToFit="1"/>
    </xf>
    <xf numFmtId="14" fontId="0" fillId="0" borderId="10" xfId="0" applyNumberFormat="1" applyBorder="1" applyAlignment="1">
      <alignment/>
    </xf>
    <xf numFmtId="2" fontId="0" fillId="0" borderId="16" xfId="0" applyNumberFormat="1" applyFill="1" applyBorder="1" applyAlignment="1">
      <alignment horizontal="center" vertical="center" wrapText="1" shrinkToFit="1"/>
    </xf>
    <xf numFmtId="2" fontId="0" fillId="0" borderId="16" xfId="0" applyNumberFormat="1" applyFill="1" applyBorder="1" applyAlignment="1">
      <alignment horizontal="left" vertical="center" wrapText="1" shrinkToFit="1"/>
    </xf>
    <xf numFmtId="0" fontId="38" fillId="0" borderId="0" xfId="0" applyFont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K43">
      <selection activeCell="T82" sqref="T82"/>
    </sheetView>
  </sheetViews>
  <sheetFormatPr defaultColWidth="9.140625" defaultRowHeight="15"/>
  <cols>
    <col min="1" max="1" width="9.421875" style="1" customWidth="1"/>
    <col min="2" max="2" width="15.7109375" style="1" customWidth="1"/>
    <col min="3" max="3" width="51.140625" style="1" customWidth="1"/>
    <col min="4" max="4" width="11.8515625" style="1" customWidth="1"/>
    <col min="5" max="5" width="11.140625" style="1" customWidth="1"/>
    <col min="6" max="6" width="12.28125" style="1" customWidth="1"/>
    <col min="10" max="10" width="49.7109375" style="0" customWidth="1"/>
    <col min="11" max="11" width="13.7109375" style="37" customWidth="1"/>
    <col min="12" max="12" width="13.8515625" style="0" customWidth="1"/>
    <col min="13" max="13" width="15.00390625" style="0" customWidth="1"/>
    <col min="15" max="15" width="10.140625" style="0" bestFit="1" customWidth="1"/>
    <col min="17" max="17" width="54.8515625" style="0" customWidth="1"/>
    <col min="18" max="18" width="13.28125" style="0" customWidth="1"/>
    <col min="19" max="19" width="15.28125" style="0" customWidth="1"/>
    <col min="20" max="20" width="14.7109375" style="0" customWidth="1"/>
  </cols>
  <sheetData>
    <row r="1" spans="1:20" ht="39.75" customHeight="1">
      <c r="A1" s="61" t="s">
        <v>0</v>
      </c>
      <c r="B1" s="61"/>
      <c r="C1" s="61"/>
      <c r="D1" s="61"/>
      <c r="E1" s="61"/>
      <c r="F1" s="61"/>
      <c r="H1" s="61" t="s">
        <v>87</v>
      </c>
      <c r="I1" s="61"/>
      <c r="J1" s="61"/>
      <c r="K1" s="61"/>
      <c r="L1" s="61"/>
      <c r="M1" s="61"/>
      <c r="O1" s="61" t="s">
        <v>195</v>
      </c>
      <c r="P1" s="61"/>
      <c r="Q1" s="61"/>
      <c r="R1" s="61"/>
      <c r="S1" s="61"/>
      <c r="T1" s="61"/>
    </row>
    <row r="2" spans="8:13" ht="15">
      <c r="H2" s="1"/>
      <c r="I2" s="1"/>
      <c r="J2" s="1"/>
      <c r="K2" s="36"/>
      <c r="L2" s="1"/>
      <c r="M2" s="1"/>
    </row>
    <row r="3" spans="8:13" ht="15">
      <c r="H3" s="1"/>
      <c r="I3" s="1"/>
      <c r="J3" s="1"/>
      <c r="K3" s="36"/>
      <c r="L3" s="1"/>
      <c r="M3" s="1"/>
    </row>
    <row r="4" spans="8:13" ht="15">
      <c r="H4" s="1"/>
      <c r="I4" s="1"/>
      <c r="J4" s="1"/>
      <c r="K4" s="36"/>
      <c r="L4" s="1"/>
      <c r="M4" s="1"/>
    </row>
    <row r="5" spans="8:13" ht="15.75" thickBot="1">
      <c r="H5" s="1"/>
      <c r="I5" s="1"/>
      <c r="J5" s="1"/>
      <c r="K5" s="36"/>
      <c r="L5" s="1"/>
      <c r="M5" s="1"/>
    </row>
    <row r="6" spans="1:20" ht="15.75" thickBot="1">
      <c r="A6" s="15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7" t="s">
        <v>6</v>
      </c>
      <c r="H6" s="15" t="s">
        <v>1</v>
      </c>
      <c r="I6" s="16" t="s">
        <v>2</v>
      </c>
      <c r="J6" s="16" t="s">
        <v>3</v>
      </c>
      <c r="K6" s="16" t="s">
        <v>4</v>
      </c>
      <c r="L6" s="16" t="s">
        <v>5</v>
      </c>
      <c r="M6" s="17" t="s">
        <v>6</v>
      </c>
      <c r="O6" s="15" t="s">
        <v>1</v>
      </c>
      <c r="P6" s="16" t="s">
        <v>2</v>
      </c>
      <c r="Q6" s="16" t="s">
        <v>3</v>
      </c>
      <c r="R6" s="16" t="s">
        <v>4</v>
      </c>
      <c r="S6" s="16" t="s">
        <v>5</v>
      </c>
      <c r="T6" s="17" t="s">
        <v>6</v>
      </c>
    </row>
    <row r="7" spans="1:20" ht="15">
      <c r="A7" s="13"/>
      <c r="B7" s="13"/>
      <c r="C7" s="18" t="s">
        <v>80</v>
      </c>
      <c r="D7" s="14"/>
      <c r="E7" s="13"/>
      <c r="F7" s="13">
        <v>34828.5</v>
      </c>
      <c r="H7" s="13"/>
      <c r="I7" s="13"/>
      <c r="J7" s="13" t="s">
        <v>174</v>
      </c>
      <c r="K7" s="13"/>
      <c r="L7" s="42"/>
      <c r="M7" s="14">
        <f>F83</f>
        <v>123580.5</v>
      </c>
      <c r="O7" s="56"/>
      <c r="P7" s="13"/>
      <c r="Q7" s="18" t="s">
        <v>184</v>
      </c>
      <c r="R7" s="57"/>
      <c r="S7" s="42"/>
      <c r="T7" s="14">
        <f>M112</f>
        <v>151511.34</v>
      </c>
    </row>
    <row r="8" spans="1:20" ht="15">
      <c r="A8" s="5">
        <v>40441</v>
      </c>
      <c r="B8" s="3">
        <v>81</v>
      </c>
      <c r="C8" s="6" t="s">
        <v>7</v>
      </c>
      <c r="D8" s="4"/>
      <c r="E8" s="4">
        <v>-2881</v>
      </c>
      <c r="F8" s="4">
        <f>F7+D8+E8</f>
        <v>31947.5</v>
      </c>
      <c r="H8" s="12">
        <v>40823</v>
      </c>
      <c r="I8" s="3">
        <v>48</v>
      </c>
      <c r="J8" s="6" t="s">
        <v>85</v>
      </c>
      <c r="K8" s="11"/>
      <c r="L8" s="35">
        <v>-4097</v>
      </c>
      <c r="M8" s="4">
        <f>M7+K8+L8</f>
        <v>119483.5</v>
      </c>
      <c r="O8" s="12">
        <v>41181</v>
      </c>
      <c r="P8" s="41">
        <v>150</v>
      </c>
      <c r="Q8" s="6" t="s">
        <v>185</v>
      </c>
      <c r="R8" s="11"/>
      <c r="S8" s="35">
        <v>-750</v>
      </c>
      <c r="T8" s="4">
        <f>T7+R8+S8</f>
        <v>150761.34</v>
      </c>
    </row>
    <row r="9" spans="1:20" ht="15">
      <c r="A9" s="5">
        <v>40431</v>
      </c>
      <c r="B9" s="3">
        <v>82</v>
      </c>
      <c r="C9" s="6" t="s">
        <v>8</v>
      </c>
      <c r="D9" s="4"/>
      <c r="E9" s="4">
        <v>-1475</v>
      </c>
      <c r="F9" s="4">
        <f aca="true" t="shared" si="0" ref="F9:F72">F8+D9+E9</f>
        <v>30472.5</v>
      </c>
      <c r="H9" s="12">
        <v>40823</v>
      </c>
      <c r="I9" s="3">
        <v>49</v>
      </c>
      <c r="J9" s="6" t="s">
        <v>86</v>
      </c>
      <c r="K9" s="11"/>
      <c r="L9" s="35">
        <v>-936</v>
      </c>
      <c r="M9" s="4">
        <f>M8+K9+L9</f>
        <v>118547.5</v>
      </c>
      <c r="O9" s="5">
        <v>41183</v>
      </c>
      <c r="P9" s="41">
        <v>151</v>
      </c>
      <c r="Q9" s="6" t="s">
        <v>95</v>
      </c>
      <c r="R9" s="4">
        <v>1800</v>
      </c>
      <c r="S9" s="4"/>
      <c r="T9" s="4">
        <f aca="true" t="shared" si="1" ref="T9:T72">T8+R9+S9</f>
        <v>152561.34</v>
      </c>
    </row>
    <row r="10" spans="1:20" ht="15">
      <c r="A10" s="5">
        <v>40442</v>
      </c>
      <c r="B10" s="3"/>
      <c r="C10" s="6" t="s">
        <v>9</v>
      </c>
      <c r="D10" s="4">
        <v>25000</v>
      </c>
      <c r="E10" s="4"/>
      <c r="F10" s="4">
        <f t="shared" si="0"/>
        <v>55472.5</v>
      </c>
      <c r="H10" s="5">
        <v>40823</v>
      </c>
      <c r="I10" s="3">
        <v>50</v>
      </c>
      <c r="J10" s="6" t="s">
        <v>88</v>
      </c>
      <c r="K10" s="4"/>
      <c r="L10" s="4">
        <v>-320</v>
      </c>
      <c r="M10" s="4">
        <f>M9+K10+L10</f>
        <v>118227.5</v>
      </c>
      <c r="O10" s="5">
        <v>41192</v>
      </c>
      <c r="P10" s="41">
        <v>152</v>
      </c>
      <c r="Q10" s="6" t="s">
        <v>186</v>
      </c>
      <c r="R10" s="4"/>
      <c r="S10" s="4">
        <v>-1400</v>
      </c>
      <c r="T10" s="4">
        <f t="shared" si="1"/>
        <v>151161.34</v>
      </c>
    </row>
    <row r="11" spans="1:20" ht="15">
      <c r="A11" s="5">
        <v>40458</v>
      </c>
      <c r="B11" s="3">
        <v>83</v>
      </c>
      <c r="C11" s="6" t="s">
        <v>10</v>
      </c>
      <c r="D11" s="4">
        <v>4440</v>
      </c>
      <c r="E11" s="4"/>
      <c r="F11" s="4">
        <f t="shared" si="0"/>
        <v>59912.5</v>
      </c>
      <c r="H11" s="5">
        <v>40855</v>
      </c>
      <c r="I11" s="3">
        <v>51</v>
      </c>
      <c r="J11" s="6" t="s">
        <v>89</v>
      </c>
      <c r="K11" s="4"/>
      <c r="L11" s="4">
        <v>-577</v>
      </c>
      <c r="M11" s="4">
        <f>M10+K11+L11</f>
        <v>117650.5</v>
      </c>
      <c r="O11" s="5">
        <v>41204</v>
      </c>
      <c r="P11" s="41">
        <v>153</v>
      </c>
      <c r="Q11" s="6" t="s">
        <v>187</v>
      </c>
      <c r="R11" s="4"/>
      <c r="S11" s="4">
        <v>-660</v>
      </c>
      <c r="T11" s="4">
        <f t="shared" si="1"/>
        <v>150501.34</v>
      </c>
    </row>
    <row r="12" spans="1:20" ht="15">
      <c r="A12" s="5">
        <v>40465</v>
      </c>
      <c r="B12" s="3">
        <v>84</v>
      </c>
      <c r="C12" s="6" t="s">
        <v>11</v>
      </c>
      <c r="D12" s="4"/>
      <c r="E12" s="4">
        <v>-4356</v>
      </c>
      <c r="F12" s="4">
        <f t="shared" si="0"/>
        <v>55556.5</v>
      </c>
      <c r="H12" s="5">
        <v>40854</v>
      </c>
      <c r="I12" s="3">
        <v>52</v>
      </c>
      <c r="J12" s="6" t="s">
        <v>90</v>
      </c>
      <c r="K12" s="4">
        <v>1800</v>
      </c>
      <c r="L12" s="4"/>
      <c r="M12" s="4">
        <f aca="true" t="shared" si="2" ref="M12:M75">M11+K12+L12</f>
        <v>119450.5</v>
      </c>
      <c r="O12" s="58">
        <v>41204</v>
      </c>
      <c r="P12" s="41">
        <v>154</v>
      </c>
      <c r="Q12" s="38" t="s">
        <v>167</v>
      </c>
      <c r="R12" s="38"/>
      <c r="S12" s="39">
        <v>-633</v>
      </c>
      <c r="T12" s="4">
        <f t="shared" si="1"/>
        <v>149868.34</v>
      </c>
    </row>
    <row r="13" spans="1:20" ht="15">
      <c r="A13" s="5">
        <v>40497</v>
      </c>
      <c r="B13" s="3">
        <v>87</v>
      </c>
      <c r="C13" s="6" t="s">
        <v>12</v>
      </c>
      <c r="D13" s="4"/>
      <c r="E13" s="4">
        <v>-184</v>
      </c>
      <c r="F13" s="4">
        <f t="shared" si="0"/>
        <v>55372.5</v>
      </c>
      <c r="H13" s="5">
        <v>40854</v>
      </c>
      <c r="I13" s="3">
        <v>53</v>
      </c>
      <c r="J13" s="6" t="s">
        <v>91</v>
      </c>
      <c r="K13" s="4">
        <v>120</v>
      </c>
      <c r="L13" s="4"/>
      <c r="M13" s="4">
        <f t="shared" si="2"/>
        <v>119570.5</v>
      </c>
      <c r="O13" s="58">
        <v>41205</v>
      </c>
      <c r="P13" s="41">
        <v>155</v>
      </c>
      <c r="Q13" s="38" t="s">
        <v>190</v>
      </c>
      <c r="R13" s="39">
        <v>4560</v>
      </c>
      <c r="S13" s="39"/>
      <c r="T13" s="4">
        <f t="shared" si="1"/>
        <v>154428.34</v>
      </c>
    </row>
    <row r="14" spans="1:20" ht="15">
      <c r="A14" s="5">
        <v>40497</v>
      </c>
      <c r="B14" s="3" t="s">
        <v>13</v>
      </c>
      <c r="C14" s="6" t="s">
        <v>14</v>
      </c>
      <c r="D14" s="4">
        <v>14640</v>
      </c>
      <c r="E14" s="4"/>
      <c r="F14" s="4">
        <f t="shared" si="0"/>
        <v>70012.5</v>
      </c>
      <c r="H14" s="5">
        <v>40857</v>
      </c>
      <c r="I14" s="3">
        <v>54</v>
      </c>
      <c r="J14" s="6" t="s">
        <v>92</v>
      </c>
      <c r="K14" s="4">
        <v>480</v>
      </c>
      <c r="L14" s="4"/>
      <c r="M14" s="4">
        <f t="shared" si="2"/>
        <v>120050.5</v>
      </c>
      <c r="O14" s="58">
        <v>41205</v>
      </c>
      <c r="P14" s="41">
        <v>156</v>
      </c>
      <c r="Q14" s="38" t="s">
        <v>191</v>
      </c>
      <c r="R14" s="39">
        <v>1830</v>
      </c>
      <c r="S14" s="39"/>
      <c r="T14" s="4">
        <f t="shared" si="1"/>
        <v>156258.34</v>
      </c>
    </row>
    <row r="15" spans="1:20" ht="15">
      <c r="A15" s="5">
        <v>40497</v>
      </c>
      <c r="B15" s="3">
        <v>97</v>
      </c>
      <c r="C15" s="6" t="s">
        <v>15</v>
      </c>
      <c r="D15" s="4">
        <v>3300</v>
      </c>
      <c r="E15" s="4"/>
      <c r="F15" s="4">
        <f t="shared" si="0"/>
        <v>73312.5</v>
      </c>
      <c r="H15" s="5">
        <v>40857</v>
      </c>
      <c r="I15" s="3">
        <v>55</v>
      </c>
      <c r="J15" s="6" t="s">
        <v>93</v>
      </c>
      <c r="K15" s="4">
        <v>1560</v>
      </c>
      <c r="L15" s="4"/>
      <c r="M15" s="4">
        <f t="shared" si="2"/>
        <v>121610.5</v>
      </c>
      <c r="O15" s="58">
        <v>41205</v>
      </c>
      <c r="P15" s="41">
        <v>157</v>
      </c>
      <c r="Q15" s="38" t="s">
        <v>192</v>
      </c>
      <c r="R15" s="39">
        <v>1775</v>
      </c>
      <c r="S15" s="39"/>
      <c r="T15" s="4">
        <f t="shared" si="1"/>
        <v>158033.34</v>
      </c>
    </row>
    <row r="16" spans="1:20" ht="15">
      <c r="A16" s="5">
        <v>40317</v>
      </c>
      <c r="B16" s="3">
        <v>98</v>
      </c>
      <c r="C16" s="6" t="s">
        <v>16</v>
      </c>
      <c r="D16" s="4"/>
      <c r="E16" s="4">
        <v>-883</v>
      </c>
      <c r="F16" s="4">
        <f t="shared" si="0"/>
        <v>72429.5</v>
      </c>
      <c r="H16" s="5">
        <v>40857</v>
      </c>
      <c r="I16" s="3">
        <v>56</v>
      </c>
      <c r="J16" s="6" t="s">
        <v>94</v>
      </c>
      <c r="K16" s="4"/>
      <c r="L16" s="4">
        <v>-3041</v>
      </c>
      <c r="M16" s="4">
        <f t="shared" si="2"/>
        <v>118569.5</v>
      </c>
      <c r="O16" s="58">
        <v>41206</v>
      </c>
      <c r="P16" s="41">
        <v>158</v>
      </c>
      <c r="Q16" s="38" t="s">
        <v>193</v>
      </c>
      <c r="R16" s="39"/>
      <c r="S16" s="39">
        <v>-10000</v>
      </c>
      <c r="T16" s="4">
        <f t="shared" si="1"/>
        <v>148033.34</v>
      </c>
    </row>
    <row r="17" spans="1:20" ht="15">
      <c r="A17" s="5">
        <v>40504</v>
      </c>
      <c r="B17" s="3">
        <v>99</v>
      </c>
      <c r="C17" s="6" t="s">
        <v>17</v>
      </c>
      <c r="D17" s="4">
        <v>19888</v>
      </c>
      <c r="E17" s="4"/>
      <c r="F17" s="4">
        <f t="shared" si="0"/>
        <v>92317.5</v>
      </c>
      <c r="H17" s="5">
        <v>40858</v>
      </c>
      <c r="I17" s="3">
        <v>57</v>
      </c>
      <c r="J17" s="6" t="s">
        <v>95</v>
      </c>
      <c r="K17" s="4">
        <v>2040</v>
      </c>
      <c r="L17" s="4"/>
      <c r="M17" s="4">
        <f t="shared" si="2"/>
        <v>120609.5</v>
      </c>
      <c r="O17" s="58">
        <v>41208</v>
      </c>
      <c r="P17" s="41">
        <v>159</v>
      </c>
      <c r="Q17" s="38" t="s">
        <v>194</v>
      </c>
      <c r="R17" s="39"/>
      <c r="S17" s="39">
        <v>-87</v>
      </c>
      <c r="T17" s="4">
        <f t="shared" si="1"/>
        <v>147946.34</v>
      </c>
    </row>
    <row r="18" spans="1:20" ht="15">
      <c r="A18" s="5">
        <v>40506</v>
      </c>
      <c r="B18" s="3">
        <v>100</v>
      </c>
      <c r="C18" s="6" t="s">
        <v>18</v>
      </c>
      <c r="D18" s="4"/>
      <c r="E18" s="4">
        <v>-212</v>
      </c>
      <c r="F18" s="4">
        <f t="shared" si="0"/>
        <v>92105.5</v>
      </c>
      <c r="H18" s="5">
        <v>40858</v>
      </c>
      <c r="I18" s="3">
        <v>58</v>
      </c>
      <c r="J18" s="6" t="s">
        <v>96</v>
      </c>
      <c r="K18" s="4">
        <v>2160</v>
      </c>
      <c r="L18" s="4"/>
      <c r="M18" s="4">
        <f t="shared" si="2"/>
        <v>122769.5</v>
      </c>
      <c r="O18" s="58">
        <v>41211</v>
      </c>
      <c r="P18" s="3">
        <v>160</v>
      </c>
      <c r="Q18" s="38" t="s">
        <v>223</v>
      </c>
      <c r="R18" s="39"/>
      <c r="S18" s="39">
        <v>-152</v>
      </c>
      <c r="T18" s="4">
        <f t="shared" si="1"/>
        <v>147794.34</v>
      </c>
    </row>
    <row r="19" spans="1:20" ht="15">
      <c r="A19" s="5">
        <v>40519</v>
      </c>
      <c r="B19" s="3">
        <v>101</v>
      </c>
      <c r="C19" s="6" t="s">
        <v>19</v>
      </c>
      <c r="D19" s="4"/>
      <c r="E19" s="4">
        <v>-125</v>
      </c>
      <c r="F19" s="4">
        <f t="shared" si="0"/>
        <v>91980.5</v>
      </c>
      <c r="H19" s="5">
        <v>40858</v>
      </c>
      <c r="I19" s="3">
        <v>59</v>
      </c>
      <c r="J19" s="6" t="s">
        <v>97</v>
      </c>
      <c r="K19" s="4">
        <v>1320</v>
      </c>
      <c r="L19" s="4"/>
      <c r="M19" s="4">
        <f t="shared" si="2"/>
        <v>124089.5</v>
      </c>
      <c r="O19" s="58">
        <v>41211</v>
      </c>
      <c r="P19" s="3">
        <v>161</v>
      </c>
      <c r="Q19" s="38" t="s">
        <v>256</v>
      </c>
      <c r="R19" s="39">
        <v>2520</v>
      </c>
      <c r="S19" s="39"/>
      <c r="T19" s="4">
        <f t="shared" si="1"/>
        <v>150314.34</v>
      </c>
    </row>
    <row r="20" spans="1:20" ht="15">
      <c r="A20" s="5">
        <v>40519</v>
      </c>
      <c r="B20" s="3">
        <v>102</v>
      </c>
      <c r="C20" s="6" t="s">
        <v>20</v>
      </c>
      <c r="D20" s="4"/>
      <c r="E20" s="4">
        <v>-1000</v>
      </c>
      <c r="F20" s="4">
        <f t="shared" si="0"/>
        <v>90980.5</v>
      </c>
      <c r="H20" s="5">
        <v>40858</v>
      </c>
      <c r="I20" s="3">
        <v>60</v>
      </c>
      <c r="J20" s="6" t="s">
        <v>98</v>
      </c>
      <c r="K20" s="4">
        <v>1680</v>
      </c>
      <c r="L20" s="4"/>
      <c r="M20" s="4">
        <f t="shared" si="2"/>
        <v>125769.5</v>
      </c>
      <c r="O20" s="58">
        <v>41211</v>
      </c>
      <c r="P20" s="3">
        <v>162</v>
      </c>
      <c r="Q20" s="38" t="s">
        <v>224</v>
      </c>
      <c r="R20" s="39"/>
      <c r="S20" s="39">
        <v>-900</v>
      </c>
      <c r="T20" s="4">
        <f t="shared" si="1"/>
        <v>149414.34</v>
      </c>
    </row>
    <row r="21" spans="1:20" ht="15">
      <c r="A21" s="5">
        <v>40519</v>
      </c>
      <c r="B21" s="3">
        <v>103</v>
      </c>
      <c r="C21" s="6" t="s">
        <v>21</v>
      </c>
      <c r="D21" s="4"/>
      <c r="E21" s="4">
        <v>-1000</v>
      </c>
      <c r="F21" s="4">
        <f t="shared" si="0"/>
        <v>89980.5</v>
      </c>
      <c r="H21" s="5">
        <v>40858</v>
      </c>
      <c r="I21" s="3">
        <v>61</v>
      </c>
      <c r="J21" s="6" t="s">
        <v>99</v>
      </c>
      <c r="K21" s="4">
        <v>2040</v>
      </c>
      <c r="L21" s="4"/>
      <c r="M21" s="4">
        <f t="shared" si="2"/>
        <v>127809.5</v>
      </c>
      <c r="O21" s="58">
        <v>41212</v>
      </c>
      <c r="P21" s="3">
        <v>163</v>
      </c>
      <c r="Q21" s="38" t="s">
        <v>214</v>
      </c>
      <c r="R21" s="39">
        <v>2400</v>
      </c>
      <c r="S21" s="39"/>
      <c r="T21" s="4">
        <f t="shared" si="1"/>
        <v>151814.34</v>
      </c>
    </row>
    <row r="22" spans="1:20" ht="15">
      <c r="A22" s="5">
        <v>40513</v>
      </c>
      <c r="B22" s="3">
        <v>104</v>
      </c>
      <c r="C22" s="6" t="s">
        <v>22</v>
      </c>
      <c r="D22" s="4"/>
      <c r="E22" s="4">
        <v>-779</v>
      </c>
      <c r="F22" s="4">
        <f t="shared" si="0"/>
        <v>89201.5</v>
      </c>
      <c r="H22" s="5">
        <v>40863</v>
      </c>
      <c r="I22" s="3">
        <v>62</v>
      </c>
      <c r="J22" s="6" t="s">
        <v>100</v>
      </c>
      <c r="K22" s="4"/>
      <c r="L22" s="4">
        <v>-151</v>
      </c>
      <c r="M22" s="4">
        <f t="shared" si="2"/>
        <v>127658.5</v>
      </c>
      <c r="O22" s="58">
        <v>41213</v>
      </c>
      <c r="P22" s="3">
        <v>164</v>
      </c>
      <c r="Q22" s="38" t="s">
        <v>225</v>
      </c>
      <c r="R22" s="39"/>
      <c r="S22" s="39">
        <v>-210</v>
      </c>
      <c r="T22" s="4">
        <f t="shared" si="1"/>
        <v>151604.34</v>
      </c>
    </row>
    <row r="23" spans="1:20" ht="15">
      <c r="A23" s="5">
        <v>40519</v>
      </c>
      <c r="B23" s="3" t="s">
        <v>23</v>
      </c>
      <c r="C23" s="6" t="s">
        <v>24</v>
      </c>
      <c r="D23" s="4"/>
      <c r="E23" s="4">
        <v>-1217</v>
      </c>
      <c r="F23" s="4">
        <f t="shared" si="0"/>
        <v>87984.5</v>
      </c>
      <c r="H23" s="5">
        <v>23337</v>
      </c>
      <c r="I23" s="3">
        <v>63</v>
      </c>
      <c r="J23" s="6" t="s">
        <v>101</v>
      </c>
      <c r="K23" s="4"/>
      <c r="L23" s="4">
        <v>-35</v>
      </c>
      <c r="M23" s="4">
        <f t="shared" si="2"/>
        <v>127623.5</v>
      </c>
      <c r="O23" s="58">
        <v>41214</v>
      </c>
      <c r="P23" s="3">
        <v>165</v>
      </c>
      <c r="Q23" s="38" t="s">
        <v>226</v>
      </c>
      <c r="R23" s="39"/>
      <c r="S23" s="39">
        <v>-127</v>
      </c>
      <c r="T23" s="4">
        <f t="shared" si="1"/>
        <v>151477.34</v>
      </c>
    </row>
    <row r="24" spans="1:20" ht="15">
      <c r="A24" s="5">
        <v>40522</v>
      </c>
      <c r="B24" s="3">
        <v>110</v>
      </c>
      <c r="C24" s="6" t="s">
        <v>25</v>
      </c>
      <c r="D24" s="4"/>
      <c r="E24" s="4">
        <v>-3478</v>
      </c>
      <c r="F24" s="4">
        <f t="shared" si="0"/>
        <v>84506.5</v>
      </c>
      <c r="H24" s="5">
        <v>40874</v>
      </c>
      <c r="I24" s="3">
        <v>64</v>
      </c>
      <c r="J24" s="6" t="s">
        <v>102</v>
      </c>
      <c r="K24" s="4"/>
      <c r="L24" s="4">
        <v>-1100</v>
      </c>
      <c r="M24" s="4">
        <f t="shared" si="2"/>
        <v>126523.5</v>
      </c>
      <c r="O24" s="58">
        <v>41220</v>
      </c>
      <c r="P24" s="3">
        <v>166</v>
      </c>
      <c r="Q24" s="38" t="s">
        <v>227</v>
      </c>
      <c r="R24" s="39"/>
      <c r="S24" s="39">
        <v>-150</v>
      </c>
      <c r="T24" s="4">
        <f t="shared" si="1"/>
        <v>151327.34</v>
      </c>
    </row>
    <row r="25" spans="1:20" ht="15">
      <c r="A25" s="5">
        <v>40528</v>
      </c>
      <c r="B25" s="3">
        <v>111</v>
      </c>
      <c r="C25" s="6" t="s">
        <v>26</v>
      </c>
      <c r="D25" s="4"/>
      <c r="E25" s="4">
        <v>-954</v>
      </c>
      <c r="F25" s="4">
        <f t="shared" si="0"/>
        <v>83552.5</v>
      </c>
      <c r="H25" s="5">
        <v>40878</v>
      </c>
      <c r="I25" s="3">
        <v>65</v>
      </c>
      <c r="J25" s="6" t="s">
        <v>103</v>
      </c>
      <c r="K25" s="4">
        <v>1440</v>
      </c>
      <c r="L25" s="4"/>
      <c r="M25" s="4">
        <f t="shared" si="2"/>
        <v>127963.5</v>
      </c>
      <c r="O25" s="58">
        <v>41220</v>
      </c>
      <c r="P25" s="3">
        <v>167</v>
      </c>
      <c r="Q25" s="38" t="s">
        <v>228</v>
      </c>
      <c r="R25" s="39"/>
      <c r="S25" s="39">
        <v>-295</v>
      </c>
      <c r="T25" s="4">
        <f t="shared" si="1"/>
        <v>151032.34</v>
      </c>
    </row>
    <row r="26" spans="1:20" ht="15">
      <c r="A26" s="5">
        <v>40528</v>
      </c>
      <c r="B26" s="3">
        <v>112</v>
      </c>
      <c r="C26" s="6" t="s">
        <v>27</v>
      </c>
      <c r="D26" s="4"/>
      <c r="E26" s="4">
        <v>-491</v>
      </c>
      <c r="F26" s="4">
        <f t="shared" si="0"/>
        <v>83061.5</v>
      </c>
      <c r="H26" s="5">
        <v>40878</v>
      </c>
      <c r="I26" s="3">
        <v>66</v>
      </c>
      <c r="J26" s="6" t="s">
        <v>104</v>
      </c>
      <c r="K26" s="4"/>
      <c r="L26" s="4">
        <v>-1029</v>
      </c>
      <c r="M26" s="4">
        <f t="shared" si="2"/>
        <v>126934.5</v>
      </c>
      <c r="O26" s="58">
        <v>41234</v>
      </c>
      <c r="P26" s="41">
        <v>168</v>
      </c>
      <c r="Q26" s="38" t="s">
        <v>229</v>
      </c>
      <c r="R26" s="39"/>
      <c r="S26" s="39">
        <v>-1783</v>
      </c>
      <c r="T26" s="4">
        <f t="shared" si="1"/>
        <v>149249.34</v>
      </c>
    </row>
    <row r="27" spans="1:20" ht="15">
      <c r="A27" s="5">
        <v>40533</v>
      </c>
      <c r="B27" s="3">
        <v>113</v>
      </c>
      <c r="C27" s="6" t="s">
        <v>28</v>
      </c>
      <c r="D27" s="4"/>
      <c r="E27" s="4">
        <v>-227</v>
      </c>
      <c r="F27" s="4">
        <f t="shared" si="0"/>
        <v>82834.5</v>
      </c>
      <c r="H27" s="5">
        <v>40878</v>
      </c>
      <c r="I27" s="3">
        <v>67</v>
      </c>
      <c r="J27" s="6" t="s">
        <v>105</v>
      </c>
      <c r="K27" s="4"/>
      <c r="L27" s="4">
        <v>-44</v>
      </c>
      <c r="M27" s="4">
        <f t="shared" si="2"/>
        <v>126890.5</v>
      </c>
      <c r="O27" s="58">
        <v>41235</v>
      </c>
      <c r="P27" s="41">
        <v>169</v>
      </c>
      <c r="Q27" s="38" t="s">
        <v>230</v>
      </c>
      <c r="R27" s="39"/>
      <c r="S27" s="39">
        <v>-178</v>
      </c>
      <c r="T27" s="4">
        <f t="shared" si="1"/>
        <v>149071.34</v>
      </c>
    </row>
    <row r="28" spans="1:20" ht="15">
      <c r="A28" s="5">
        <v>40533</v>
      </c>
      <c r="B28" s="3">
        <v>114</v>
      </c>
      <c r="C28" s="6" t="s">
        <v>28</v>
      </c>
      <c r="D28" s="4"/>
      <c r="E28" s="4">
        <v>-241</v>
      </c>
      <c r="F28" s="4">
        <f t="shared" si="0"/>
        <v>82593.5</v>
      </c>
      <c r="H28" s="5">
        <v>40882</v>
      </c>
      <c r="I28" s="3">
        <v>68</v>
      </c>
      <c r="J28" s="6" t="s">
        <v>106</v>
      </c>
      <c r="K28" s="4"/>
      <c r="L28" s="4">
        <v>-700</v>
      </c>
      <c r="M28" s="4">
        <f t="shared" si="2"/>
        <v>126190.5</v>
      </c>
      <c r="O28" s="58">
        <v>41247</v>
      </c>
      <c r="P28" s="41">
        <v>170</v>
      </c>
      <c r="Q28" s="38" t="s">
        <v>215</v>
      </c>
      <c r="R28" s="39">
        <v>16896</v>
      </c>
      <c r="S28" s="39"/>
      <c r="T28" s="4">
        <f t="shared" si="1"/>
        <v>165967.34</v>
      </c>
    </row>
    <row r="29" spans="1:20" ht="15">
      <c r="A29" s="5">
        <v>40534</v>
      </c>
      <c r="B29" s="3">
        <v>115</v>
      </c>
      <c r="C29" s="6" t="s">
        <v>29</v>
      </c>
      <c r="D29" s="4"/>
      <c r="E29" s="4">
        <v>-42</v>
      </c>
      <c r="F29" s="4">
        <f t="shared" si="0"/>
        <v>82551.5</v>
      </c>
      <c r="H29" s="5">
        <v>40882</v>
      </c>
      <c r="I29" s="3">
        <v>69</v>
      </c>
      <c r="J29" s="6" t="s">
        <v>107</v>
      </c>
      <c r="K29" s="4"/>
      <c r="L29" s="4">
        <v>-626</v>
      </c>
      <c r="M29" s="4">
        <f t="shared" si="2"/>
        <v>125564.5</v>
      </c>
      <c r="O29" s="58">
        <v>41247</v>
      </c>
      <c r="P29" s="41">
        <v>171</v>
      </c>
      <c r="Q29" s="38" t="s">
        <v>231</v>
      </c>
      <c r="R29" s="39"/>
      <c r="S29" s="39">
        <v>-950</v>
      </c>
      <c r="T29" s="4">
        <f t="shared" si="1"/>
        <v>165017.34</v>
      </c>
    </row>
    <row r="30" spans="1:20" ht="15">
      <c r="A30" s="5">
        <v>40534</v>
      </c>
      <c r="B30" s="3">
        <v>116</v>
      </c>
      <c r="C30" s="6" t="s">
        <v>30</v>
      </c>
      <c r="D30" s="4"/>
      <c r="E30" s="4">
        <v>-96</v>
      </c>
      <c r="F30" s="4">
        <f t="shared" si="0"/>
        <v>82455.5</v>
      </c>
      <c r="H30" s="5">
        <v>40882</v>
      </c>
      <c r="I30" s="3">
        <v>70</v>
      </c>
      <c r="J30" s="6" t="s">
        <v>108</v>
      </c>
      <c r="K30" s="4"/>
      <c r="L30" s="4">
        <v>-303</v>
      </c>
      <c r="M30" s="4">
        <f t="shared" si="2"/>
        <v>125261.5</v>
      </c>
      <c r="O30" s="58">
        <v>41248</v>
      </c>
      <c r="P30" s="41">
        <v>172</v>
      </c>
      <c r="Q30" s="38" t="s">
        <v>232</v>
      </c>
      <c r="R30" s="39"/>
      <c r="S30" s="39">
        <v>-1050</v>
      </c>
      <c r="T30" s="4">
        <f t="shared" si="1"/>
        <v>163967.34</v>
      </c>
    </row>
    <row r="31" spans="1:20" ht="15">
      <c r="A31" s="5">
        <v>40534</v>
      </c>
      <c r="B31" s="3">
        <v>117</v>
      </c>
      <c r="C31" s="6" t="s">
        <v>31</v>
      </c>
      <c r="D31" s="4">
        <v>2887</v>
      </c>
      <c r="E31" s="4"/>
      <c r="F31" s="4">
        <f t="shared" si="0"/>
        <v>85342.5</v>
      </c>
      <c r="H31" s="5">
        <v>40882</v>
      </c>
      <c r="I31" s="3">
        <v>71</v>
      </c>
      <c r="J31" s="6" t="s">
        <v>109</v>
      </c>
      <c r="K31" s="4"/>
      <c r="L31" s="4">
        <v>-1919</v>
      </c>
      <c r="M31" s="4">
        <f t="shared" si="2"/>
        <v>123342.5</v>
      </c>
      <c r="O31" s="58">
        <v>41248</v>
      </c>
      <c r="P31" s="41">
        <v>173</v>
      </c>
      <c r="Q31" s="38" t="s">
        <v>233</v>
      </c>
      <c r="R31" s="39"/>
      <c r="S31" s="39">
        <v>-1073</v>
      </c>
      <c r="T31" s="4">
        <f t="shared" si="1"/>
        <v>162894.34</v>
      </c>
    </row>
    <row r="32" spans="1:20" ht="15">
      <c r="A32" s="5">
        <v>40542</v>
      </c>
      <c r="B32" s="3">
        <v>118</v>
      </c>
      <c r="C32" s="6" t="s">
        <v>32</v>
      </c>
      <c r="D32" s="4"/>
      <c r="E32" s="4">
        <v>-9030</v>
      </c>
      <c r="F32" s="4">
        <f t="shared" si="0"/>
        <v>76312.5</v>
      </c>
      <c r="H32" s="5">
        <v>40883</v>
      </c>
      <c r="I32" s="3">
        <v>72</v>
      </c>
      <c r="J32" s="6" t="s">
        <v>110</v>
      </c>
      <c r="K32" s="4"/>
      <c r="L32" s="4">
        <v>-1099</v>
      </c>
      <c r="M32" s="4">
        <f t="shared" si="2"/>
        <v>122243.5</v>
      </c>
      <c r="O32" s="58">
        <v>41248</v>
      </c>
      <c r="P32" s="41">
        <v>174</v>
      </c>
      <c r="Q32" s="38" t="s">
        <v>234</v>
      </c>
      <c r="R32" s="39"/>
      <c r="S32" s="39">
        <v>-153</v>
      </c>
      <c r="T32" s="4">
        <f t="shared" si="1"/>
        <v>162741.34</v>
      </c>
    </row>
    <row r="33" spans="1:20" ht="15">
      <c r="A33" s="5">
        <v>40542</v>
      </c>
      <c r="B33" s="3">
        <v>119</v>
      </c>
      <c r="C33" s="6" t="s">
        <v>33</v>
      </c>
      <c r="D33" s="4"/>
      <c r="E33" s="4">
        <v>-1163</v>
      </c>
      <c r="F33" s="4">
        <f t="shared" si="0"/>
        <v>75149.5</v>
      </c>
      <c r="H33" s="30">
        <v>40884</v>
      </c>
      <c r="I33" s="29">
        <v>73</v>
      </c>
      <c r="J33" s="31" t="s">
        <v>111</v>
      </c>
      <c r="K33" s="27"/>
      <c r="L33" s="27">
        <v>-1200</v>
      </c>
      <c r="M33" s="4">
        <f t="shared" si="2"/>
        <v>121043.5</v>
      </c>
      <c r="O33" s="58">
        <v>41248</v>
      </c>
      <c r="P33" s="41">
        <v>175</v>
      </c>
      <c r="Q33" s="38" t="s">
        <v>235</v>
      </c>
      <c r="R33" s="39"/>
      <c r="S33" s="39">
        <v>-151</v>
      </c>
      <c r="T33" s="4">
        <f t="shared" si="1"/>
        <v>162590.34</v>
      </c>
    </row>
    <row r="34" spans="1:20" ht="15">
      <c r="A34" s="7"/>
      <c r="B34" s="8"/>
      <c r="C34" s="9" t="s">
        <v>34</v>
      </c>
      <c r="D34" s="10"/>
      <c r="E34" s="10"/>
      <c r="F34" s="4">
        <f t="shared" si="0"/>
        <v>75149.5</v>
      </c>
      <c r="H34" s="30">
        <v>40893</v>
      </c>
      <c r="I34" s="29">
        <v>74</v>
      </c>
      <c r="J34" s="31" t="s">
        <v>112</v>
      </c>
      <c r="K34" s="27"/>
      <c r="L34" s="27">
        <v>-557</v>
      </c>
      <c r="M34" s="4">
        <f t="shared" si="2"/>
        <v>120486.5</v>
      </c>
      <c r="O34" s="58">
        <v>41248</v>
      </c>
      <c r="P34" s="41">
        <v>176</v>
      </c>
      <c r="Q34" s="38" t="s">
        <v>216</v>
      </c>
      <c r="R34" s="39">
        <v>1440</v>
      </c>
      <c r="S34" s="39"/>
      <c r="T34" s="4">
        <f t="shared" si="1"/>
        <v>164030.34</v>
      </c>
    </row>
    <row r="35" spans="1:20" ht="15">
      <c r="A35" s="5">
        <v>40571</v>
      </c>
      <c r="B35" s="3">
        <v>1</v>
      </c>
      <c r="C35" s="6" t="s">
        <v>35</v>
      </c>
      <c r="D35" s="4">
        <v>30</v>
      </c>
      <c r="E35" s="4"/>
      <c r="F35" s="4">
        <f t="shared" si="0"/>
        <v>75179.5</v>
      </c>
      <c r="H35" s="30">
        <v>40893</v>
      </c>
      <c r="I35" s="29">
        <v>75</v>
      </c>
      <c r="J35" s="31" t="s">
        <v>113</v>
      </c>
      <c r="K35" s="27"/>
      <c r="L35" s="27">
        <v>-164</v>
      </c>
      <c r="M35" s="4">
        <f t="shared" si="2"/>
        <v>120322.5</v>
      </c>
      <c r="O35" s="58">
        <v>41248</v>
      </c>
      <c r="P35" s="41">
        <v>177</v>
      </c>
      <c r="Q35" s="38" t="s">
        <v>196</v>
      </c>
      <c r="R35" s="39"/>
      <c r="S35" s="39">
        <v>-4359</v>
      </c>
      <c r="T35" s="4">
        <f t="shared" si="1"/>
        <v>159671.34</v>
      </c>
    </row>
    <row r="36" spans="1:20" ht="15">
      <c r="A36" s="5">
        <v>40571</v>
      </c>
      <c r="B36" s="3">
        <v>2</v>
      </c>
      <c r="C36" s="6" t="s">
        <v>36</v>
      </c>
      <c r="D36" s="11"/>
      <c r="E36" s="4">
        <v>-76</v>
      </c>
      <c r="F36" s="4">
        <f t="shared" si="0"/>
        <v>75103.5</v>
      </c>
      <c r="H36" s="32">
        <v>40893</v>
      </c>
      <c r="I36" s="33">
        <v>76</v>
      </c>
      <c r="J36" s="34" t="s">
        <v>114</v>
      </c>
      <c r="K36" s="35"/>
      <c r="L36" s="35">
        <v>-234</v>
      </c>
      <c r="M36" s="4">
        <f t="shared" si="2"/>
        <v>120088.5</v>
      </c>
      <c r="O36" s="58">
        <v>41248</v>
      </c>
      <c r="P36" s="41">
        <v>178</v>
      </c>
      <c r="Q36" s="38" t="s">
        <v>197</v>
      </c>
      <c r="R36" s="39"/>
      <c r="S36" s="39">
        <v>-1825</v>
      </c>
      <c r="T36" s="4">
        <f t="shared" si="1"/>
        <v>157846.34</v>
      </c>
    </row>
    <row r="37" spans="1:20" ht="15">
      <c r="A37" s="5">
        <v>40582</v>
      </c>
      <c r="B37" s="3">
        <v>3</v>
      </c>
      <c r="C37" s="6" t="s">
        <v>37</v>
      </c>
      <c r="D37" s="11"/>
      <c r="E37" s="4">
        <v>-900</v>
      </c>
      <c r="F37" s="4">
        <f t="shared" si="0"/>
        <v>74203.5</v>
      </c>
      <c r="H37" s="30">
        <v>40893</v>
      </c>
      <c r="I37" s="29">
        <v>77</v>
      </c>
      <c r="J37" s="31" t="s">
        <v>115</v>
      </c>
      <c r="K37" s="27"/>
      <c r="L37" s="27">
        <v>-422</v>
      </c>
      <c r="M37" s="4">
        <f t="shared" si="2"/>
        <v>119666.5</v>
      </c>
      <c r="O37" s="58">
        <v>41248</v>
      </c>
      <c r="P37" s="41">
        <v>179</v>
      </c>
      <c r="Q37" s="38" t="s">
        <v>198</v>
      </c>
      <c r="R37" s="39"/>
      <c r="S37" s="39">
        <v>-8382</v>
      </c>
      <c r="T37" s="4">
        <f t="shared" si="1"/>
        <v>149464.34</v>
      </c>
    </row>
    <row r="38" spans="1:20" ht="15">
      <c r="A38" s="12">
        <v>40582</v>
      </c>
      <c r="B38" s="3">
        <v>4</v>
      </c>
      <c r="C38" s="6" t="s">
        <v>38</v>
      </c>
      <c r="D38" s="11"/>
      <c r="E38" s="4">
        <v>-1000</v>
      </c>
      <c r="F38" s="4">
        <f t="shared" si="0"/>
        <v>73203.5</v>
      </c>
      <c r="H38" s="30">
        <v>40893</v>
      </c>
      <c r="I38" s="29">
        <v>78</v>
      </c>
      <c r="J38" s="31" t="s">
        <v>116</v>
      </c>
      <c r="K38" s="27"/>
      <c r="L38" s="27">
        <v>-3300</v>
      </c>
      <c r="M38" s="4">
        <f t="shared" si="2"/>
        <v>116366.5</v>
      </c>
      <c r="O38" s="58">
        <v>41248</v>
      </c>
      <c r="P38" s="41">
        <v>180</v>
      </c>
      <c r="Q38" s="38" t="s">
        <v>199</v>
      </c>
      <c r="R38" s="39"/>
      <c r="S38" s="39">
        <v>-41</v>
      </c>
      <c r="T38" s="4">
        <f t="shared" si="1"/>
        <v>149423.34</v>
      </c>
    </row>
    <row r="39" spans="1:20" ht="15">
      <c r="A39" s="12">
        <v>40595</v>
      </c>
      <c r="B39" s="3">
        <v>5</v>
      </c>
      <c r="C39" s="6" t="s">
        <v>39</v>
      </c>
      <c r="D39" s="11"/>
      <c r="E39" s="4">
        <v>-503</v>
      </c>
      <c r="F39" s="4">
        <f t="shared" si="0"/>
        <v>72700.5</v>
      </c>
      <c r="H39" s="30">
        <v>40893</v>
      </c>
      <c r="I39" s="29">
        <v>79</v>
      </c>
      <c r="J39" s="31" t="s">
        <v>117</v>
      </c>
      <c r="K39" s="27"/>
      <c r="L39" s="27">
        <v>-1211</v>
      </c>
      <c r="M39" s="4">
        <f t="shared" si="2"/>
        <v>115155.5</v>
      </c>
      <c r="O39" s="58">
        <v>41248</v>
      </c>
      <c r="P39" s="41">
        <v>181</v>
      </c>
      <c r="Q39" s="38" t="s">
        <v>200</v>
      </c>
      <c r="R39" s="39"/>
      <c r="S39" s="39">
        <v>-2300</v>
      </c>
      <c r="T39" s="4">
        <f t="shared" si="1"/>
        <v>147123.34</v>
      </c>
    </row>
    <row r="40" spans="1:20" ht="15">
      <c r="A40" s="12">
        <v>40604</v>
      </c>
      <c r="B40" s="3">
        <v>6</v>
      </c>
      <c r="C40" s="6" t="s">
        <v>40</v>
      </c>
      <c r="D40" s="11"/>
      <c r="E40" s="4">
        <v>-225</v>
      </c>
      <c r="F40" s="4">
        <f t="shared" si="0"/>
        <v>72475.5</v>
      </c>
      <c r="H40" s="28">
        <v>40893</v>
      </c>
      <c r="I40" s="29">
        <v>80</v>
      </c>
      <c r="J40" s="31" t="s">
        <v>118</v>
      </c>
      <c r="K40" s="27"/>
      <c r="L40" s="27">
        <v>-898</v>
      </c>
      <c r="M40" s="4">
        <f t="shared" si="2"/>
        <v>114257.5</v>
      </c>
      <c r="O40" s="58">
        <v>41248</v>
      </c>
      <c r="P40" s="41">
        <v>182</v>
      </c>
      <c r="Q40" s="38" t="s">
        <v>201</v>
      </c>
      <c r="R40" s="39"/>
      <c r="S40" s="39">
        <v>-1286</v>
      </c>
      <c r="T40" s="4">
        <f t="shared" si="1"/>
        <v>145837.34</v>
      </c>
    </row>
    <row r="41" spans="1:20" ht="15">
      <c r="A41" s="12">
        <v>40604</v>
      </c>
      <c r="B41" s="3">
        <v>7</v>
      </c>
      <c r="C41" s="6" t="s">
        <v>41</v>
      </c>
      <c r="D41" s="11"/>
      <c r="E41" s="4">
        <v>-278</v>
      </c>
      <c r="F41" s="4">
        <f t="shared" si="0"/>
        <v>72197.5</v>
      </c>
      <c r="H41" s="28">
        <v>40894</v>
      </c>
      <c r="I41" s="29">
        <v>81</v>
      </c>
      <c r="J41" s="31" t="s">
        <v>119</v>
      </c>
      <c r="K41" s="27"/>
      <c r="L41" s="27">
        <v>-1200</v>
      </c>
      <c r="M41" s="4">
        <f t="shared" si="2"/>
        <v>113057.5</v>
      </c>
      <c r="O41" s="58">
        <v>41248</v>
      </c>
      <c r="P41" s="41">
        <v>183</v>
      </c>
      <c r="Q41" s="38" t="s">
        <v>202</v>
      </c>
      <c r="R41" s="39"/>
      <c r="S41" s="39">
        <v>-1000</v>
      </c>
      <c r="T41" s="4">
        <f t="shared" si="1"/>
        <v>144837.34</v>
      </c>
    </row>
    <row r="42" spans="1:20" ht="15">
      <c r="A42" s="12">
        <v>40260</v>
      </c>
      <c r="B42" s="3">
        <v>8</v>
      </c>
      <c r="C42" s="6" t="s">
        <v>42</v>
      </c>
      <c r="D42" s="11"/>
      <c r="E42" s="4">
        <v>-2520</v>
      </c>
      <c r="F42" s="4">
        <f t="shared" si="0"/>
        <v>69677.5</v>
      </c>
      <c r="H42" s="28">
        <v>40894</v>
      </c>
      <c r="I42" s="29">
        <v>82</v>
      </c>
      <c r="J42" s="31" t="s">
        <v>120</v>
      </c>
      <c r="K42" s="27">
        <v>2900</v>
      </c>
      <c r="L42" s="27"/>
      <c r="M42" s="4">
        <f t="shared" si="2"/>
        <v>115957.5</v>
      </c>
      <c r="O42" s="58">
        <v>41248</v>
      </c>
      <c r="P42" s="41">
        <v>184</v>
      </c>
      <c r="Q42" s="38" t="s">
        <v>204</v>
      </c>
      <c r="R42" s="39"/>
      <c r="S42" s="39">
        <v>-59</v>
      </c>
      <c r="T42" s="4">
        <f t="shared" si="1"/>
        <v>144778.34</v>
      </c>
    </row>
    <row r="43" spans="1:20" ht="15">
      <c r="A43" s="12">
        <v>40630</v>
      </c>
      <c r="B43" s="3">
        <v>9</v>
      </c>
      <c r="C43" s="6" t="s">
        <v>43</v>
      </c>
      <c r="D43" s="11"/>
      <c r="E43" s="4">
        <v>-696</v>
      </c>
      <c r="F43" s="4">
        <f t="shared" si="0"/>
        <v>68981.5</v>
      </c>
      <c r="H43" s="28">
        <v>40894</v>
      </c>
      <c r="I43" s="29">
        <v>83</v>
      </c>
      <c r="J43" s="31" t="s">
        <v>189</v>
      </c>
      <c r="K43" s="27">
        <v>25919</v>
      </c>
      <c r="L43" s="27"/>
      <c r="M43" s="4">
        <f t="shared" si="2"/>
        <v>141876.5</v>
      </c>
      <c r="O43" s="58">
        <v>41248</v>
      </c>
      <c r="P43" s="41">
        <v>185</v>
      </c>
      <c r="Q43" s="38" t="s">
        <v>203</v>
      </c>
      <c r="R43" s="39"/>
      <c r="S43" s="39">
        <v>-950</v>
      </c>
      <c r="T43" s="4">
        <f t="shared" si="1"/>
        <v>143828.34</v>
      </c>
    </row>
    <row r="44" spans="1:20" ht="15">
      <c r="A44" s="12">
        <v>40630</v>
      </c>
      <c r="B44" s="3">
        <v>10</v>
      </c>
      <c r="C44" s="6" t="s">
        <v>44</v>
      </c>
      <c r="D44" s="11"/>
      <c r="E44" s="4">
        <v>-396</v>
      </c>
      <c r="F44" s="4">
        <f t="shared" si="0"/>
        <v>68585.5</v>
      </c>
      <c r="H44" s="28">
        <v>40894</v>
      </c>
      <c r="I44" s="29">
        <v>84</v>
      </c>
      <c r="J44" s="31" t="s">
        <v>121</v>
      </c>
      <c r="K44" s="27"/>
      <c r="L44" s="27">
        <v>-1250</v>
      </c>
      <c r="M44" s="4">
        <f t="shared" si="2"/>
        <v>140626.5</v>
      </c>
      <c r="O44" s="58">
        <v>41248</v>
      </c>
      <c r="P44" s="41">
        <v>186</v>
      </c>
      <c r="Q44" s="38" t="s">
        <v>205</v>
      </c>
      <c r="R44" s="39"/>
      <c r="S44" s="39">
        <v>-3663</v>
      </c>
      <c r="T44" s="4">
        <f t="shared" si="1"/>
        <v>140165.34</v>
      </c>
    </row>
    <row r="45" spans="1:20" ht="15">
      <c r="A45" s="12">
        <v>40630</v>
      </c>
      <c r="B45" s="3">
        <v>11</v>
      </c>
      <c r="C45" s="6" t="s">
        <v>45</v>
      </c>
      <c r="D45" s="11"/>
      <c r="E45" s="4">
        <v>-900</v>
      </c>
      <c r="F45" s="4">
        <f t="shared" si="0"/>
        <v>67685.5</v>
      </c>
      <c r="H45" s="28">
        <v>40894</v>
      </c>
      <c r="I45" s="29">
        <v>85</v>
      </c>
      <c r="J45" s="31" t="s">
        <v>122</v>
      </c>
      <c r="K45" s="27"/>
      <c r="L45" s="27">
        <v>-124</v>
      </c>
      <c r="M45" s="4">
        <f t="shared" si="2"/>
        <v>140502.5</v>
      </c>
      <c r="O45" s="58">
        <v>41248</v>
      </c>
      <c r="P45" s="41">
        <v>187</v>
      </c>
      <c r="Q45" s="38" t="s">
        <v>206</v>
      </c>
      <c r="R45" s="39">
        <v>10000</v>
      </c>
      <c r="S45" s="39"/>
      <c r="T45" s="4">
        <f t="shared" si="1"/>
        <v>150165.34</v>
      </c>
    </row>
    <row r="46" spans="1:20" ht="15">
      <c r="A46" s="12">
        <v>40634</v>
      </c>
      <c r="B46" s="3">
        <v>12</v>
      </c>
      <c r="C46" s="6" t="s">
        <v>46</v>
      </c>
      <c r="D46" s="11"/>
      <c r="E46" s="4">
        <v>-200</v>
      </c>
      <c r="F46" s="4">
        <f t="shared" si="0"/>
        <v>67485.5</v>
      </c>
      <c r="H46" s="28">
        <v>40823</v>
      </c>
      <c r="I46" s="29">
        <v>86</v>
      </c>
      <c r="J46" s="31" t="s">
        <v>123</v>
      </c>
      <c r="K46" s="27"/>
      <c r="L46" s="27">
        <v>-3290</v>
      </c>
      <c r="M46" s="4">
        <f t="shared" si="2"/>
        <v>137212.5</v>
      </c>
      <c r="O46" s="58">
        <v>41248</v>
      </c>
      <c r="P46" s="41">
        <v>188</v>
      </c>
      <c r="Q46" s="38" t="s">
        <v>207</v>
      </c>
      <c r="R46" s="39">
        <v>45</v>
      </c>
      <c r="S46" s="39"/>
      <c r="T46" s="4">
        <f t="shared" si="1"/>
        <v>150210.34</v>
      </c>
    </row>
    <row r="47" spans="1:20" ht="15">
      <c r="A47" s="12">
        <v>40634</v>
      </c>
      <c r="B47" s="3">
        <v>13</v>
      </c>
      <c r="C47" s="6" t="s">
        <v>47</v>
      </c>
      <c r="D47" s="11">
        <v>139</v>
      </c>
      <c r="E47" s="4"/>
      <c r="F47" s="4">
        <f t="shared" si="0"/>
        <v>67624.5</v>
      </c>
      <c r="H47" s="28">
        <v>40823</v>
      </c>
      <c r="I47" s="29">
        <v>87</v>
      </c>
      <c r="J47" s="31" t="s">
        <v>124</v>
      </c>
      <c r="K47" s="27"/>
      <c r="L47" s="27">
        <v>-7020</v>
      </c>
      <c r="M47" s="4">
        <f t="shared" si="2"/>
        <v>130192.5</v>
      </c>
      <c r="O47" s="58">
        <v>41248</v>
      </c>
      <c r="P47" s="41">
        <v>189</v>
      </c>
      <c r="Q47" s="38" t="s">
        <v>208</v>
      </c>
      <c r="R47" s="39"/>
      <c r="S47" s="39">
        <v>-2340</v>
      </c>
      <c r="T47" s="4">
        <f t="shared" si="1"/>
        <v>147870.34</v>
      </c>
    </row>
    <row r="48" spans="1:20" ht="15">
      <c r="A48" s="12">
        <v>40634</v>
      </c>
      <c r="B48" s="3">
        <v>14</v>
      </c>
      <c r="C48" s="6" t="s">
        <v>48</v>
      </c>
      <c r="D48" s="11"/>
      <c r="E48" s="4">
        <v>-420</v>
      </c>
      <c r="F48" s="4">
        <f t="shared" si="0"/>
        <v>67204.5</v>
      </c>
      <c r="H48" s="28">
        <v>40823</v>
      </c>
      <c r="I48" s="29">
        <v>88</v>
      </c>
      <c r="J48" s="31" t="s">
        <v>125</v>
      </c>
      <c r="K48" s="27"/>
      <c r="L48" s="27">
        <v>-4655</v>
      </c>
      <c r="M48" s="4">
        <f t="shared" si="2"/>
        <v>125537.5</v>
      </c>
      <c r="O48" s="58">
        <v>41248</v>
      </c>
      <c r="P48" s="41">
        <v>190</v>
      </c>
      <c r="Q48" s="38" t="s">
        <v>209</v>
      </c>
      <c r="R48" s="39"/>
      <c r="S48" s="39">
        <v>-4471</v>
      </c>
      <c r="T48" s="4">
        <f t="shared" si="1"/>
        <v>143399.34</v>
      </c>
    </row>
    <row r="49" spans="1:20" ht="15">
      <c r="A49" s="12">
        <v>40648</v>
      </c>
      <c r="B49" s="3">
        <v>15</v>
      </c>
      <c r="C49" s="6" t="s">
        <v>49</v>
      </c>
      <c r="D49" s="11"/>
      <c r="E49" s="4">
        <v>-76</v>
      </c>
      <c r="F49" s="4">
        <f t="shared" si="0"/>
        <v>67128.5</v>
      </c>
      <c r="H49" s="28">
        <v>40823</v>
      </c>
      <c r="I49" s="29">
        <v>89</v>
      </c>
      <c r="J49" s="31" t="s">
        <v>126</v>
      </c>
      <c r="K49" s="27"/>
      <c r="L49" s="27">
        <v>-7025</v>
      </c>
      <c r="M49" s="4">
        <f t="shared" si="2"/>
        <v>118512.5</v>
      </c>
      <c r="O49" s="58">
        <v>41248</v>
      </c>
      <c r="P49" s="41">
        <v>191</v>
      </c>
      <c r="Q49" s="38" t="s">
        <v>210</v>
      </c>
      <c r="R49" s="39"/>
      <c r="S49" s="39">
        <v>-4050</v>
      </c>
      <c r="T49" s="4">
        <f t="shared" si="1"/>
        <v>139349.34</v>
      </c>
    </row>
    <row r="50" spans="1:20" ht="15">
      <c r="A50" s="12">
        <v>40662</v>
      </c>
      <c r="B50" s="3">
        <v>16</v>
      </c>
      <c r="C50" s="6" t="s">
        <v>50</v>
      </c>
      <c r="D50" s="11"/>
      <c r="E50" s="4">
        <v>-121</v>
      </c>
      <c r="F50" s="4">
        <f t="shared" si="0"/>
        <v>67007.5</v>
      </c>
      <c r="H50" s="28">
        <v>40830</v>
      </c>
      <c r="I50" s="29">
        <v>90</v>
      </c>
      <c r="J50" s="31" t="s">
        <v>127</v>
      </c>
      <c r="K50" s="27"/>
      <c r="L50" s="27">
        <v>-500</v>
      </c>
      <c r="M50" s="4">
        <f t="shared" si="2"/>
        <v>118012.5</v>
      </c>
      <c r="O50" s="58">
        <v>41248</v>
      </c>
      <c r="P50" s="41">
        <v>192</v>
      </c>
      <c r="Q50" s="38" t="s">
        <v>211</v>
      </c>
      <c r="R50" s="39"/>
      <c r="S50" s="39">
        <v>-9950</v>
      </c>
      <c r="T50" s="4">
        <f t="shared" si="1"/>
        <v>129399.34</v>
      </c>
    </row>
    <row r="51" spans="1:20" ht="15">
      <c r="A51" s="12">
        <v>40662</v>
      </c>
      <c r="B51" s="3">
        <v>17</v>
      </c>
      <c r="C51" s="6" t="s">
        <v>51</v>
      </c>
      <c r="D51" s="11"/>
      <c r="E51" s="4">
        <v>-248</v>
      </c>
      <c r="F51" s="4">
        <f t="shared" si="0"/>
        <v>66759.5</v>
      </c>
      <c r="H51" s="12">
        <v>40895</v>
      </c>
      <c r="I51" s="3">
        <v>91</v>
      </c>
      <c r="J51" s="6" t="s">
        <v>128</v>
      </c>
      <c r="K51" s="4">
        <v>1680</v>
      </c>
      <c r="L51" s="4"/>
      <c r="M51" s="4">
        <f t="shared" si="2"/>
        <v>119692.5</v>
      </c>
      <c r="O51" s="58">
        <v>41248</v>
      </c>
      <c r="P51" s="41">
        <v>193</v>
      </c>
      <c r="Q51" s="38" t="s">
        <v>212</v>
      </c>
      <c r="R51" s="39"/>
      <c r="S51" s="39">
        <v>-792</v>
      </c>
      <c r="T51" s="4">
        <f t="shared" si="1"/>
        <v>128607.34</v>
      </c>
    </row>
    <row r="52" spans="1:20" ht="15">
      <c r="A52" s="12">
        <v>40669</v>
      </c>
      <c r="B52" s="3">
        <v>18</v>
      </c>
      <c r="C52" s="6" t="s">
        <v>52</v>
      </c>
      <c r="D52" s="11"/>
      <c r="E52" s="4">
        <v>-609</v>
      </c>
      <c r="F52" s="4">
        <f t="shared" si="0"/>
        <v>66150.5</v>
      </c>
      <c r="H52" s="12">
        <v>40895</v>
      </c>
      <c r="I52" s="3">
        <v>92</v>
      </c>
      <c r="J52" s="6" t="s">
        <v>129</v>
      </c>
      <c r="K52" s="4">
        <v>120</v>
      </c>
      <c r="L52" s="4"/>
      <c r="M52" s="4">
        <f t="shared" si="2"/>
        <v>119812.5</v>
      </c>
      <c r="O52" s="58">
        <v>41248</v>
      </c>
      <c r="P52" s="41">
        <v>194</v>
      </c>
      <c r="Q52" s="38" t="s">
        <v>213</v>
      </c>
      <c r="R52" s="39"/>
      <c r="S52" s="39">
        <v>-150</v>
      </c>
      <c r="T52" s="4">
        <f t="shared" si="1"/>
        <v>128457.34</v>
      </c>
    </row>
    <row r="53" spans="1:20" ht="15">
      <c r="A53" s="12">
        <v>40674</v>
      </c>
      <c r="B53" s="3">
        <v>19</v>
      </c>
      <c r="C53" s="6" t="s">
        <v>53</v>
      </c>
      <c r="D53" s="11"/>
      <c r="E53" s="4">
        <v>-181</v>
      </c>
      <c r="F53" s="4">
        <f t="shared" si="0"/>
        <v>65969.5</v>
      </c>
      <c r="H53" s="12">
        <v>40857</v>
      </c>
      <c r="I53" s="3">
        <v>93</v>
      </c>
      <c r="J53" s="6" t="s">
        <v>130</v>
      </c>
      <c r="K53" s="4"/>
      <c r="L53" s="4">
        <v>-950</v>
      </c>
      <c r="M53" s="4">
        <f t="shared" si="2"/>
        <v>118862.5</v>
      </c>
      <c r="O53" s="58">
        <v>41249</v>
      </c>
      <c r="P53" s="41">
        <v>195</v>
      </c>
      <c r="Q53" s="38" t="s">
        <v>236</v>
      </c>
      <c r="R53" s="39"/>
      <c r="S53" s="39">
        <v>-1250</v>
      </c>
      <c r="T53" s="4">
        <f t="shared" si="1"/>
        <v>127207.34</v>
      </c>
    </row>
    <row r="54" spans="1:20" ht="15">
      <c r="A54" s="12">
        <v>40674</v>
      </c>
      <c r="B54" s="3">
        <v>20</v>
      </c>
      <c r="C54" s="6" t="s">
        <v>54</v>
      </c>
      <c r="D54" s="11"/>
      <c r="E54" s="4">
        <v>-300</v>
      </c>
      <c r="F54" s="4">
        <f t="shared" si="0"/>
        <v>65669.5</v>
      </c>
      <c r="H54" s="12">
        <v>40858</v>
      </c>
      <c r="I54" s="41">
        <v>94</v>
      </c>
      <c r="J54" s="6" t="s">
        <v>188</v>
      </c>
      <c r="K54" s="4"/>
      <c r="L54" s="4">
        <v>-15609</v>
      </c>
      <c r="M54" s="4">
        <f t="shared" si="2"/>
        <v>103253.5</v>
      </c>
      <c r="O54" s="58">
        <v>41250</v>
      </c>
      <c r="P54" s="41">
        <v>196</v>
      </c>
      <c r="Q54" s="38" t="s">
        <v>217</v>
      </c>
      <c r="R54" s="39">
        <v>1800</v>
      </c>
      <c r="S54" s="39"/>
      <c r="T54" s="4">
        <f t="shared" si="1"/>
        <v>129007.34</v>
      </c>
    </row>
    <row r="55" spans="1:20" ht="15">
      <c r="A55" s="12">
        <v>40679</v>
      </c>
      <c r="B55" s="3">
        <v>21</v>
      </c>
      <c r="C55" s="6" t="s">
        <v>55</v>
      </c>
      <c r="D55" s="11">
        <v>3655</v>
      </c>
      <c r="E55" s="4"/>
      <c r="F55" s="4">
        <f t="shared" si="0"/>
        <v>69324.5</v>
      </c>
      <c r="H55" s="12">
        <v>40896</v>
      </c>
      <c r="I55" s="41">
        <v>95</v>
      </c>
      <c r="J55" s="6" t="s">
        <v>131</v>
      </c>
      <c r="K55" s="4"/>
      <c r="L55" s="4">
        <v>-318</v>
      </c>
      <c r="M55" s="4">
        <f t="shared" si="2"/>
        <v>102935.5</v>
      </c>
      <c r="O55" s="58">
        <v>41251</v>
      </c>
      <c r="P55" s="41">
        <v>197</v>
      </c>
      <c r="Q55" s="38" t="s">
        <v>218</v>
      </c>
      <c r="R55" s="39">
        <v>8000</v>
      </c>
      <c r="S55" s="39"/>
      <c r="T55" s="4">
        <f t="shared" si="1"/>
        <v>137007.34</v>
      </c>
    </row>
    <row r="56" spans="1:20" ht="15">
      <c r="A56" s="12">
        <v>40679</v>
      </c>
      <c r="B56" s="3">
        <v>22</v>
      </c>
      <c r="C56" s="6" t="s">
        <v>56</v>
      </c>
      <c r="D56" s="11">
        <v>1545</v>
      </c>
      <c r="E56" s="4"/>
      <c r="F56" s="4">
        <f t="shared" si="0"/>
        <v>70869.5</v>
      </c>
      <c r="H56" s="12">
        <v>40898</v>
      </c>
      <c r="I56" s="41">
        <v>96</v>
      </c>
      <c r="J56" s="6" t="s">
        <v>132</v>
      </c>
      <c r="K56" s="4"/>
      <c r="L56" s="4">
        <v>-684</v>
      </c>
      <c r="M56" s="4">
        <f t="shared" si="2"/>
        <v>102251.5</v>
      </c>
      <c r="O56" s="58">
        <v>41251</v>
      </c>
      <c r="P56" s="41">
        <v>198</v>
      </c>
      <c r="Q56" s="38" t="s">
        <v>219</v>
      </c>
      <c r="R56" s="39">
        <v>10000</v>
      </c>
      <c r="S56" s="39"/>
      <c r="T56" s="4">
        <f t="shared" si="1"/>
        <v>147007.34</v>
      </c>
    </row>
    <row r="57" spans="1:20" ht="15">
      <c r="A57" s="12">
        <v>40681</v>
      </c>
      <c r="B57" s="3">
        <v>23</v>
      </c>
      <c r="C57" s="6" t="s">
        <v>57</v>
      </c>
      <c r="D57" s="11"/>
      <c r="E57" s="4">
        <v>-749</v>
      </c>
      <c r="F57" s="4">
        <f t="shared" si="0"/>
        <v>70120.5</v>
      </c>
      <c r="H57" s="12">
        <v>40898</v>
      </c>
      <c r="I57" s="41">
        <v>97</v>
      </c>
      <c r="J57" s="6" t="s">
        <v>133</v>
      </c>
      <c r="K57" s="4"/>
      <c r="L57" s="4">
        <v>-701</v>
      </c>
      <c r="M57" s="4">
        <f t="shared" si="2"/>
        <v>101550.5</v>
      </c>
      <c r="O57" s="58">
        <v>41263</v>
      </c>
      <c r="P57" s="41">
        <v>199</v>
      </c>
      <c r="Q57" s="38" t="s">
        <v>220</v>
      </c>
      <c r="R57" s="39">
        <v>2300</v>
      </c>
      <c r="S57" s="39"/>
      <c r="T57" s="4">
        <f t="shared" si="1"/>
        <v>149307.34</v>
      </c>
    </row>
    <row r="58" spans="1:20" ht="15">
      <c r="A58" s="12">
        <v>40681</v>
      </c>
      <c r="B58" s="3">
        <v>24</v>
      </c>
      <c r="C58" s="6" t="s">
        <v>58</v>
      </c>
      <c r="D58" s="11">
        <v>3533</v>
      </c>
      <c r="E58" s="4"/>
      <c r="F58" s="4">
        <f t="shared" si="0"/>
        <v>73653.5</v>
      </c>
      <c r="H58" s="12">
        <v>40898</v>
      </c>
      <c r="I58" s="41">
        <v>98</v>
      </c>
      <c r="J58" s="6" t="s">
        <v>28</v>
      </c>
      <c r="K58" s="4"/>
      <c r="L58" s="4">
        <v>-738</v>
      </c>
      <c r="M58" s="4">
        <f>M57+K58+L58</f>
        <v>100812.5</v>
      </c>
      <c r="O58" s="58">
        <v>41264</v>
      </c>
      <c r="P58" s="41">
        <v>200</v>
      </c>
      <c r="Q58" s="38" t="s">
        <v>221</v>
      </c>
      <c r="R58" s="39">
        <v>480</v>
      </c>
      <c r="S58" s="39"/>
      <c r="T58" s="4">
        <f t="shared" si="1"/>
        <v>149787.34</v>
      </c>
    </row>
    <row r="59" spans="1:20" ht="15">
      <c r="A59" s="12">
        <v>40681</v>
      </c>
      <c r="B59" s="3">
        <v>25</v>
      </c>
      <c r="C59" s="6" t="s">
        <v>59</v>
      </c>
      <c r="D59" s="11">
        <v>54000</v>
      </c>
      <c r="E59" s="4"/>
      <c r="F59" s="4">
        <f t="shared" si="0"/>
        <v>127653.5</v>
      </c>
      <c r="H59" s="12"/>
      <c r="I59" s="41"/>
      <c r="J59" s="6" t="s">
        <v>175</v>
      </c>
      <c r="K59" s="4"/>
      <c r="L59" s="4">
        <v>-111.16</v>
      </c>
      <c r="M59" s="4">
        <f>M58+K59+L59</f>
        <v>100701.34</v>
      </c>
      <c r="O59" s="58">
        <v>41264</v>
      </c>
      <c r="P59" s="41">
        <v>201</v>
      </c>
      <c r="Q59" s="38" t="s">
        <v>222</v>
      </c>
      <c r="R59" s="39">
        <v>1560</v>
      </c>
      <c r="S59" s="39"/>
      <c r="T59" s="4">
        <f t="shared" si="1"/>
        <v>151347.34</v>
      </c>
    </row>
    <row r="60" spans="1:20" ht="19.5">
      <c r="A60" s="12">
        <v>40681</v>
      </c>
      <c r="B60" s="3">
        <v>26</v>
      </c>
      <c r="C60" s="6" t="s">
        <v>60</v>
      </c>
      <c r="D60" s="11"/>
      <c r="E60" s="4">
        <v>-5382</v>
      </c>
      <c r="F60" s="4">
        <f t="shared" si="0"/>
        <v>122271.5</v>
      </c>
      <c r="H60" s="43"/>
      <c r="I60" s="41"/>
      <c r="J60" s="44">
        <v>2012</v>
      </c>
      <c r="K60" s="45"/>
      <c r="L60" s="45"/>
      <c r="M60" s="4">
        <f>M59+K60+L60</f>
        <v>100701.34</v>
      </c>
      <c r="O60" s="58">
        <v>41264</v>
      </c>
      <c r="P60" s="41">
        <v>202</v>
      </c>
      <c r="Q60" s="38" t="s">
        <v>237</v>
      </c>
      <c r="R60" s="39">
        <v>120</v>
      </c>
      <c r="S60" s="39"/>
      <c r="T60" s="4">
        <f t="shared" si="1"/>
        <v>151467.34</v>
      </c>
    </row>
    <row r="61" spans="1:20" ht="15">
      <c r="A61" s="12">
        <v>40682</v>
      </c>
      <c r="B61" s="3">
        <v>27</v>
      </c>
      <c r="C61" s="6" t="s">
        <v>61</v>
      </c>
      <c r="D61" s="11"/>
      <c r="E61" s="4">
        <v>-48</v>
      </c>
      <c r="F61" s="4">
        <f t="shared" si="0"/>
        <v>122223.5</v>
      </c>
      <c r="H61" s="12">
        <v>40939</v>
      </c>
      <c r="I61" s="41">
        <v>99</v>
      </c>
      <c r="J61" s="6" t="s">
        <v>134</v>
      </c>
      <c r="K61" s="4"/>
      <c r="L61" s="4">
        <v>-1300</v>
      </c>
      <c r="M61" s="4">
        <f>M60+K61+L61</f>
        <v>99401.34</v>
      </c>
      <c r="O61" s="58">
        <v>41264</v>
      </c>
      <c r="P61" s="41">
        <v>203</v>
      </c>
      <c r="Q61" s="38" t="s">
        <v>237</v>
      </c>
      <c r="R61" s="39">
        <v>120</v>
      </c>
      <c r="S61" s="39"/>
      <c r="T61" s="4">
        <f t="shared" si="1"/>
        <v>151587.34</v>
      </c>
    </row>
    <row r="62" spans="1:20" ht="15">
      <c r="A62" s="12">
        <v>40688</v>
      </c>
      <c r="B62" s="3">
        <v>28</v>
      </c>
      <c r="C62" s="6" t="s">
        <v>62</v>
      </c>
      <c r="D62" s="11"/>
      <c r="E62" s="4">
        <v>-191</v>
      </c>
      <c r="F62" s="4">
        <f t="shared" si="0"/>
        <v>122032.5</v>
      </c>
      <c r="H62" s="12">
        <v>40939</v>
      </c>
      <c r="I62" s="41">
        <v>100</v>
      </c>
      <c r="J62" s="6" t="s">
        <v>135</v>
      </c>
      <c r="K62" s="4"/>
      <c r="L62" s="4">
        <v>-449</v>
      </c>
      <c r="M62" s="4">
        <f t="shared" si="2"/>
        <v>98952.34</v>
      </c>
      <c r="O62" s="58">
        <v>41264</v>
      </c>
      <c r="P62" s="41">
        <v>204</v>
      </c>
      <c r="Q62" s="38" t="s">
        <v>238</v>
      </c>
      <c r="R62" s="39">
        <v>2885</v>
      </c>
      <c r="S62" s="39"/>
      <c r="T62" s="4">
        <f t="shared" si="1"/>
        <v>154472.34</v>
      </c>
    </row>
    <row r="63" spans="1:20" ht="15">
      <c r="A63" s="12">
        <v>40688</v>
      </c>
      <c r="B63" s="3">
        <v>29</v>
      </c>
      <c r="C63" s="6" t="s">
        <v>63</v>
      </c>
      <c r="D63" s="11"/>
      <c r="E63" s="4">
        <v>-531</v>
      </c>
      <c r="F63" s="4">
        <f t="shared" si="0"/>
        <v>121501.5</v>
      </c>
      <c r="H63" s="12">
        <v>40953</v>
      </c>
      <c r="I63" s="41">
        <v>101</v>
      </c>
      <c r="J63" s="6" t="s">
        <v>136</v>
      </c>
      <c r="K63" s="4"/>
      <c r="L63" s="4">
        <v>-118</v>
      </c>
      <c r="M63" s="4">
        <f t="shared" si="2"/>
        <v>98834.34</v>
      </c>
      <c r="O63" s="58">
        <v>41250</v>
      </c>
      <c r="P63" s="41">
        <v>205</v>
      </c>
      <c r="Q63" s="38" t="s">
        <v>239</v>
      </c>
      <c r="R63" s="39"/>
      <c r="S63" s="39">
        <v>-4300</v>
      </c>
      <c r="T63" s="4">
        <f t="shared" si="1"/>
        <v>150172.34</v>
      </c>
    </row>
    <row r="64" spans="1:20" ht="15">
      <c r="A64" s="12">
        <v>40695</v>
      </c>
      <c r="B64" s="3" t="s">
        <v>64</v>
      </c>
      <c r="C64" s="6" t="s">
        <v>65</v>
      </c>
      <c r="D64" s="11">
        <v>25234</v>
      </c>
      <c r="E64" s="4"/>
      <c r="F64" s="4">
        <f t="shared" si="0"/>
        <v>146735.5</v>
      </c>
      <c r="H64" s="12">
        <v>40953</v>
      </c>
      <c r="I64" s="41">
        <v>102</v>
      </c>
      <c r="J64" s="6" t="s">
        <v>137</v>
      </c>
      <c r="K64" s="4"/>
      <c r="L64" s="4">
        <v>-484</v>
      </c>
      <c r="M64" s="4">
        <f t="shared" si="2"/>
        <v>98350.34</v>
      </c>
      <c r="O64" s="58">
        <v>41250</v>
      </c>
      <c r="P64" s="41">
        <v>206</v>
      </c>
      <c r="Q64" s="38" t="s">
        <v>240</v>
      </c>
      <c r="R64" s="39"/>
      <c r="S64" s="39">
        <v>-1000</v>
      </c>
      <c r="T64" s="4">
        <f t="shared" si="1"/>
        <v>149172.34</v>
      </c>
    </row>
    <row r="65" spans="1:20" ht="15">
      <c r="A65" s="12">
        <v>40771</v>
      </c>
      <c r="B65" s="3" t="s">
        <v>66</v>
      </c>
      <c r="C65" s="6" t="s">
        <v>65</v>
      </c>
      <c r="D65" s="11">
        <v>6428</v>
      </c>
      <c r="E65" s="4"/>
      <c r="F65" s="4">
        <f t="shared" si="0"/>
        <v>153163.5</v>
      </c>
      <c r="H65" s="12">
        <v>40954</v>
      </c>
      <c r="I65" s="41">
        <v>103</v>
      </c>
      <c r="J65" s="6" t="s">
        <v>138</v>
      </c>
      <c r="K65" s="4"/>
      <c r="L65" s="4">
        <v>-586</v>
      </c>
      <c r="M65" s="4">
        <f t="shared" si="2"/>
        <v>97764.34</v>
      </c>
      <c r="O65" s="58">
        <v>41250</v>
      </c>
      <c r="P65" s="41">
        <v>207</v>
      </c>
      <c r="Q65" s="38" t="s">
        <v>241</v>
      </c>
      <c r="R65" s="39"/>
      <c r="S65" s="39">
        <v>-4453</v>
      </c>
      <c r="T65" s="4">
        <f t="shared" si="1"/>
        <v>144719.34</v>
      </c>
    </row>
    <row r="66" spans="1:20" ht="15">
      <c r="A66" s="12">
        <v>40703</v>
      </c>
      <c r="B66" s="3">
        <v>31</v>
      </c>
      <c r="C66" s="6" t="s">
        <v>67</v>
      </c>
      <c r="D66" s="11"/>
      <c r="E66" s="4">
        <v>-1500</v>
      </c>
      <c r="F66" s="4">
        <f t="shared" si="0"/>
        <v>151663.5</v>
      </c>
      <c r="H66" s="12">
        <v>40960</v>
      </c>
      <c r="I66" s="41">
        <v>104</v>
      </c>
      <c r="J66" s="6" t="s">
        <v>139</v>
      </c>
      <c r="K66" s="4"/>
      <c r="L66" s="4">
        <v>-46</v>
      </c>
      <c r="M66" s="4">
        <f t="shared" si="2"/>
        <v>97718.34</v>
      </c>
      <c r="O66" s="58">
        <v>41250</v>
      </c>
      <c r="P66" s="41">
        <v>208</v>
      </c>
      <c r="Q66" s="38" t="s">
        <v>242</v>
      </c>
      <c r="R66" s="39"/>
      <c r="S66" s="39">
        <v>-1185</v>
      </c>
      <c r="T66" s="4">
        <f t="shared" si="1"/>
        <v>143534.34</v>
      </c>
    </row>
    <row r="67" spans="1:20" ht="15">
      <c r="A67" s="12">
        <v>40711</v>
      </c>
      <c r="B67" s="3">
        <v>32</v>
      </c>
      <c r="C67" s="6" t="s">
        <v>68</v>
      </c>
      <c r="D67" s="11"/>
      <c r="E67" s="4">
        <v>-62</v>
      </c>
      <c r="F67" s="4">
        <f t="shared" si="0"/>
        <v>151601.5</v>
      </c>
      <c r="H67" s="12">
        <v>40960</v>
      </c>
      <c r="I67" s="41">
        <v>105</v>
      </c>
      <c r="J67" s="6" t="s">
        <v>140</v>
      </c>
      <c r="K67" s="4"/>
      <c r="L67" s="4">
        <v>-75</v>
      </c>
      <c r="M67" s="4">
        <f t="shared" si="2"/>
        <v>97643.34</v>
      </c>
      <c r="O67" s="58">
        <v>41253</v>
      </c>
      <c r="P67" s="41">
        <v>209</v>
      </c>
      <c r="Q67" s="38" t="s">
        <v>243</v>
      </c>
      <c r="R67" s="39"/>
      <c r="S67" s="39">
        <v>-1790</v>
      </c>
      <c r="T67" s="4">
        <f t="shared" si="1"/>
        <v>141744.34</v>
      </c>
    </row>
    <row r="68" spans="1:20" ht="15">
      <c r="A68" s="12">
        <v>40716</v>
      </c>
      <c r="B68" s="3">
        <v>33</v>
      </c>
      <c r="C68" s="6" t="s">
        <v>69</v>
      </c>
      <c r="D68" s="11"/>
      <c r="E68" s="4">
        <v>-5973</v>
      </c>
      <c r="F68" s="4">
        <f t="shared" si="0"/>
        <v>145628.5</v>
      </c>
      <c r="H68" s="12">
        <v>40960</v>
      </c>
      <c r="I68" s="41">
        <v>106</v>
      </c>
      <c r="J68" s="6" t="s">
        <v>141</v>
      </c>
      <c r="K68" s="4"/>
      <c r="L68" s="4">
        <v>-99</v>
      </c>
      <c r="M68" s="4">
        <f t="shared" si="2"/>
        <v>97544.34</v>
      </c>
      <c r="O68" s="58">
        <v>41261</v>
      </c>
      <c r="P68" s="41">
        <v>210</v>
      </c>
      <c r="Q68" s="38" t="s">
        <v>244</v>
      </c>
      <c r="R68" s="39"/>
      <c r="S68" s="39">
        <v>-2000</v>
      </c>
      <c r="T68" s="4">
        <f t="shared" si="1"/>
        <v>139744.34</v>
      </c>
    </row>
    <row r="69" spans="1:20" ht="15">
      <c r="A69" s="12">
        <v>40717</v>
      </c>
      <c r="B69" s="3">
        <v>34</v>
      </c>
      <c r="C69" s="6" t="s">
        <v>70</v>
      </c>
      <c r="D69" s="11"/>
      <c r="E69" s="4">
        <v>-140</v>
      </c>
      <c r="F69" s="4">
        <f t="shared" si="0"/>
        <v>145488.5</v>
      </c>
      <c r="H69" s="12">
        <v>40962</v>
      </c>
      <c r="I69" s="41">
        <v>107</v>
      </c>
      <c r="J69" s="6" t="s">
        <v>142</v>
      </c>
      <c r="K69" s="4"/>
      <c r="L69" s="4">
        <v>-750</v>
      </c>
      <c r="M69" s="4">
        <f t="shared" si="2"/>
        <v>96794.34</v>
      </c>
      <c r="O69" s="58">
        <v>41261</v>
      </c>
      <c r="P69" s="41">
        <v>211</v>
      </c>
      <c r="Q69" s="38" t="s">
        <v>245</v>
      </c>
      <c r="R69" s="39"/>
      <c r="S69" s="39">
        <v>-36</v>
      </c>
      <c r="T69" s="4">
        <f t="shared" si="1"/>
        <v>139708.34</v>
      </c>
    </row>
    <row r="70" spans="1:20" ht="15">
      <c r="A70" s="12">
        <v>40717</v>
      </c>
      <c r="B70" s="3">
        <v>35</v>
      </c>
      <c r="C70" s="6" t="s">
        <v>71</v>
      </c>
      <c r="D70" s="11"/>
      <c r="E70" s="4">
        <v>-68</v>
      </c>
      <c r="F70" s="4">
        <f t="shared" si="0"/>
        <v>145420.5</v>
      </c>
      <c r="H70" s="12">
        <v>40962</v>
      </c>
      <c r="I70" s="41">
        <v>108</v>
      </c>
      <c r="J70" s="6" t="s">
        <v>143</v>
      </c>
      <c r="K70" s="4"/>
      <c r="L70" s="4">
        <v>-164</v>
      </c>
      <c r="M70" s="4">
        <f t="shared" si="2"/>
        <v>96630.34</v>
      </c>
      <c r="O70" s="58">
        <v>41261</v>
      </c>
      <c r="P70" s="41">
        <v>212</v>
      </c>
      <c r="Q70" s="38" t="s">
        <v>246</v>
      </c>
      <c r="R70" s="39"/>
      <c r="S70" s="39">
        <v>-1050</v>
      </c>
      <c r="T70" s="4">
        <f t="shared" si="1"/>
        <v>138658.34</v>
      </c>
    </row>
    <row r="71" spans="1:20" ht="15">
      <c r="A71" s="12">
        <v>40722</v>
      </c>
      <c r="B71" s="3">
        <v>36</v>
      </c>
      <c r="C71" s="6" t="s">
        <v>72</v>
      </c>
      <c r="D71" s="11"/>
      <c r="E71" s="4">
        <v>-600</v>
      </c>
      <c r="F71" s="4">
        <f t="shared" si="0"/>
        <v>144820.5</v>
      </c>
      <c r="H71" s="12">
        <v>40962</v>
      </c>
      <c r="I71" s="41">
        <v>109</v>
      </c>
      <c r="J71" s="6" t="s">
        <v>144</v>
      </c>
      <c r="K71" s="4"/>
      <c r="L71" s="4">
        <v>-210</v>
      </c>
      <c r="M71" s="4">
        <f t="shared" si="2"/>
        <v>96420.34</v>
      </c>
      <c r="O71" s="58">
        <v>41261</v>
      </c>
      <c r="P71" s="41">
        <v>213</v>
      </c>
      <c r="Q71" s="38" t="s">
        <v>247</v>
      </c>
      <c r="R71" s="39"/>
      <c r="S71" s="39">
        <v>-239</v>
      </c>
      <c r="T71" s="4">
        <f t="shared" si="1"/>
        <v>138419.34</v>
      </c>
    </row>
    <row r="72" spans="1:20" ht="15">
      <c r="A72" s="12">
        <v>40723</v>
      </c>
      <c r="B72" s="3">
        <v>37</v>
      </c>
      <c r="C72" s="6" t="s">
        <v>73</v>
      </c>
      <c r="D72" s="11"/>
      <c r="E72" s="4">
        <v>-89</v>
      </c>
      <c r="F72" s="4">
        <f t="shared" si="0"/>
        <v>144731.5</v>
      </c>
      <c r="H72" s="12">
        <v>40966</v>
      </c>
      <c r="I72" s="41">
        <v>110</v>
      </c>
      <c r="J72" s="6" t="s">
        <v>169</v>
      </c>
      <c r="K72" s="4">
        <v>960</v>
      </c>
      <c r="L72" s="4"/>
      <c r="M72" s="4">
        <f t="shared" si="2"/>
        <v>97380.34</v>
      </c>
      <c r="O72" s="58">
        <v>41263</v>
      </c>
      <c r="P72" s="41">
        <v>214</v>
      </c>
      <c r="Q72" s="38" t="s">
        <v>248</v>
      </c>
      <c r="R72" s="39"/>
      <c r="S72" s="39">
        <v>-314</v>
      </c>
      <c r="T72" s="4">
        <f t="shared" si="1"/>
        <v>138105.34</v>
      </c>
    </row>
    <row r="73" spans="1:20" ht="15">
      <c r="A73" s="12">
        <v>40723</v>
      </c>
      <c r="B73" s="3">
        <v>38</v>
      </c>
      <c r="C73" s="6" t="s">
        <v>74</v>
      </c>
      <c r="D73" s="11"/>
      <c r="E73" s="4">
        <v>-259</v>
      </c>
      <c r="F73" s="4">
        <f aca="true" t="shared" si="3" ref="F73:F81">F72+D73+E73</f>
        <v>144472.5</v>
      </c>
      <c r="H73" s="12">
        <v>40966</v>
      </c>
      <c r="I73" s="41">
        <v>111</v>
      </c>
      <c r="J73" s="6" t="s">
        <v>169</v>
      </c>
      <c r="K73" s="4">
        <v>960</v>
      </c>
      <c r="L73" s="4"/>
      <c r="M73" s="4">
        <f t="shared" si="2"/>
        <v>98340.34</v>
      </c>
      <c r="O73" s="58">
        <v>41263</v>
      </c>
      <c r="P73" s="41">
        <v>215</v>
      </c>
      <c r="Q73" s="38" t="s">
        <v>249</v>
      </c>
      <c r="R73" s="39"/>
      <c r="S73" s="39">
        <v>-280</v>
      </c>
      <c r="T73" s="4">
        <f aca="true" t="shared" si="4" ref="T73:T81">T72+R73+S73</f>
        <v>137825.34</v>
      </c>
    </row>
    <row r="74" spans="1:20" ht="15">
      <c r="A74" s="12">
        <v>40771</v>
      </c>
      <c r="B74" s="3">
        <v>39</v>
      </c>
      <c r="C74" s="6" t="s">
        <v>83</v>
      </c>
      <c r="D74" s="11"/>
      <c r="E74" s="4">
        <v>-2160</v>
      </c>
      <c r="F74" s="4">
        <f t="shared" si="3"/>
        <v>142312.5</v>
      </c>
      <c r="H74" s="12">
        <v>40966</v>
      </c>
      <c r="I74" s="41">
        <v>112</v>
      </c>
      <c r="J74" s="6" t="s">
        <v>169</v>
      </c>
      <c r="K74" s="4">
        <v>720</v>
      </c>
      <c r="L74" s="4"/>
      <c r="M74" s="4">
        <f t="shared" si="2"/>
        <v>99060.34</v>
      </c>
      <c r="O74" s="58">
        <v>41263</v>
      </c>
      <c r="P74" s="41">
        <v>216</v>
      </c>
      <c r="Q74" s="38" t="s">
        <v>249</v>
      </c>
      <c r="R74" s="39"/>
      <c r="S74" s="39">
        <v>-1468</v>
      </c>
      <c r="T74" s="4">
        <f t="shared" si="4"/>
        <v>136357.34</v>
      </c>
    </row>
    <row r="75" spans="1:20" ht="15">
      <c r="A75" s="12">
        <v>40665</v>
      </c>
      <c r="B75" s="3">
        <v>40</v>
      </c>
      <c r="C75" s="6" t="s">
        <v>75</v>
      </c>
      <c r="D75" s="11"/>
      <c r="E75" s="4">
        <v>-3029</v>
      </c>
      <c r="F75" s="4">
        <f t="shared" si="3"/>
        <v>139283.5</v>
      </c>
      <c r="H75" s="12">
        <v>40966</v>
      </c>
      <c r="I75" s="41">
        <v>113</v>
      </c>
      <c r="J75" s="6" t="s">
        <v>169</v>
      </c>
      <c r="K75" s="4">
        <v>1620</v>
      </c>
      <c r="L75" s="4"/>
      <c r="M75" s="4">
        <f t="shared" si="2"/>
        <v>100680.34</v>
      </c>
      <c r="O75" s="58">
        <v>41263</v>
      </c>
      <c r="P75" s="41">
        <v>217</v>
      </c>
      <c r="Q75" s="38" t="s">
        <v>250</v>
      </c>
      <c r="R75" s="39"/>
      <c r="S75" s="39">
        <v>-144</v>
      </c>
      <c r="T75" s="4">
        <f t="shared" si="4"/>
        <v>136213.34</v>
      </c>
    </row>
    <row r="76" spans="1:20" ht="15">
      <c r="A76" s="12">
        <v>40680</v>
      </c>
      <c r="B76" s="3">
        <v>41</v>
      </c>
      <c r="C76" s="6" t="s">
        <v>75</v>
      </c>
      <c r="D76" s="11"/>
      <c r="E76" s="4">
        <v>-4432</v>
      </c>
      <c r="F76" s="4">
        <f t="shared" si="3"/>
        <v>134851.5</v>
      </c>
      <c r="H76" s="12">
        <v>40970</v>
      </c>
      <c r="I76" s="41">
        <v>114</v>
      </c>
      <c r="J76" s="6" t="s">
        <v>170</v>
      </c>
      <c r="K76" s="4">
        <v>1080</v>
      </c>
      <c r="L76" s="4"/>
      <c r="M76" s="4">
        <f aca="true" t="shared" si="5" ref="M76:M111">M75+K76+L76</f>
        <v>101760.34</v>
      </c>
      <c r="O76" s="58">
        <v>41264</v>
      </c>
      <c r="P76" s="41">
        <v>218</v>
      </c>
      <c r="Q76" s="38" t="s">
        <v>251</v>
      </c>
      <c r="R76" s="39"/>
      <c r="S76" s="39">
        <v>-1585</v>
      </c>
      <c r="T76" s="4">
        <f t="shared" si="4"/>
        <v>134628.34</v>
      </c>
    </row>
    <row r="77" spans="1:20" ht="15">
      <c r="A77" s="12">
        <v>40707</v>
      </c>
      <c r="B77" s="3">
        <v>42</v>
      </c>
      <c r="C77" s="6" t="s">
        <v>76</v>
      </c>
      <c r="D77" s="11"/>
      <c r="E77" s="4">
        <v>-4900</v>
      </c>
      <c r="F77" s="4">
        <f t="shared" si="3"/>
        <v>129951.5</v>
      </c>
      <c r="H77" s="12">
        <v>40973</v>
      </c>
      <c r="I77" s="41">
        <v>115</v>
      </c>
      <c r="J77" s="6" t="s">
        <v>145</v>
      </c>
      <c r="K77" s="4"/>
      <c r="L77" s="4">
        <v>-227</v>
      </c>
      <c r="M77" s="4">
        <f t="shared" si="5"/>
        <v>101533.34</v>
      </c>
      <c r="O77" s="58">
        <v>41264</v>
      </c>
      <c r="P77" s="41">
        <v>219</v>
      </c>
      <c r="Q77" s="38" t="s">
        <v>252</v>
      </c>
      <c r="R77" s="39"/>
      <c r="S77" s="39">
        <v>-1200</v>
      </c>
      <c r="T77" s="4">
        <f t="shared" si="4"/>
        <v>133428.34</v>
      </c>
    </row>
    <row r="78" spans="1:20" ht="15">
      <c r="A78" s="12">
        <v>40781</v>
      </c>
      <c r="B78" s="3">
        <v>43</v>
      </c>
      <c r="C78" s="19" t="s">
        <v>84</v>
      </c>
      <c r="D78" s="11"/>
      <c r="E78" s="4">
        <f>-(195+876)</f>
        <v>-1071</v>
      </c>
      <c r="F78" s="4">
        <f t="shared" si="3"/>
        <v>128880.5</v>
      </c>
      <c r="H78" s="12">
        <v>40977</v>
      </c>
      <c r="I78" s="41">
        <v>116</v>
      </c>
      <c r="J78" s="6" t="s">
        <v>146</v>
      </c>
      <c r="K78" s="4"/>
      <c r="L78" s="4">
        <v>-3146</v>
      </c>
      <c r="M78" s="4">
        <f t="shared" si="5"/>
        <v>98387.34</v>
      </c>
      <c r="O78" s="58">
        <v>41264</v>
      </c>
      <c r="P78" s="41">
        <v>220</v>
      </c>
      <c r="Q78" s="38" t="s">
        <v>253</v>
      </c>
      <c r="R78" s="39"/>
      <c r="S78" s="39">
        <v>-1240</v>
      </c>
      <c r="T78" s="4">
        <f t="shared" si="4"/>
        <v>132188.34</v>
      </c>
    </row>
    <row r="79" spans="1:20" ht="15">
      <c r="A79" s="12">
        <v>40787</v>
      </c>
      <c r="B79" s="3">
        <v>44</v>
      </c>
      <c r="C79" s="6" t="s">
        <v>77</v>
      </c>
      <c r="D79" s="11"/>
      <c r="E79" s="4">
        <v>-508</v>
      </c>
      <c r="F79" s="4">
        <f t="shared" si="3"/>
        <v>128372.5</v>
      </c>
      <c r="H79" s="12">
        <v>40977</v>
      </c>
      <c r="I79" s="41">
        <v>117</v>
      </c>
      <c r="J79" s="6" t="s">
        <v>147</v>
      </c>
      <c r="K79" s="4"/>
      <c r="L79" s="4">
        <v>-419</v>
      </c>
      <c r="M79" s="4">
        <f t="shared" si="5"/>
        <v>97968.34</v>
      </c>
      <c r="O79" s="58">
        <v>41264</v>
      </c>
      <c r="P79" s="41">
        <v>221</v>
      </c>
      <c r="Q79" s="38" t="s">
        <v>254</v>
      </c>
      <c r="R79" s="39"/>
      <c r="S79" s="39">
        <v>-290</v>
      </c>
      <c r="T79" s="4">
        <f t="shared" si="4"/>
        <v>131898.34</v>
      </c>
    </row>
    <row r="80" spans="1:20" ht="15">
      <c r="A80" s="12">
        <v>40787</v>
      </c>
      <c r="B80" s="3">
        <v>45</v>
      </c>
      <c r="C80" s="6" t="s">
        <v>78</v>
      </c>
      <c r="D80" s="11"/>
      <c r="E80" s="4">
        <v>-240</v>
      </c>
      <c r="F80" s="4">
        <f t="shared" si="3"/>
        <v>128132.5</v>
      </c>
      <c r="H80" s="12">
        <v>40981</v>
      </c>
      <c r="I80" s="41">
        <v>118</v>
      </c>
      <c r="J80" s="6" t="s">
        <v>148</v>
      </c>
      <c r="K80" s="4"/>
      <c r="L80" s="4">
        <v>-827</v>
      </c>
      <c r="M80" s="4">
        <f t="shared" si="5"/>
        <v>97141.34</v>
      </c>
      <c r="O80" s="58">
        <v>41274</v>
      </c>
      <c r="P80" s="41">
        <v>222</v>
      </c>
      <c r="Q80" s="6" t="s">
        <v>175</v>
      </c>
      <c r="R80" s="39"/>
      <c r="S80" s="39">
        <v>-59.71</v>
      </c>
      <c r="T80" s="4">
        <f t="shared" si="4"/>
        <v>131838.63</v>
      </c>
    </row>
    <row r="81" spans="1:20" ht="15">
      <c r="A81" s="12">
        <v>40787</v>
      </c>
      <c r="B81" s="3">
        <v>46</v>
      </c>
      <c r="C81" s="6" t="s">
        <v>82</v>
      </c>
      <c r="D81" s="11"/>
      <c r="E81" s="4">
        <v>-54</v>
      </c>
      <c r="F81" s="4">
        <f t="shared" si="3"/>
        <v>128078.5</v>
      </c>
      <c r="H81" s="12">
        <v>40989</v>
      </c>
      <c r="I81" s="41">
        <v>119</v>
      </c>
      <c r="J81" s="6" t="s">
        <v>149</v>
      </c>
      <c r="K81" s="4">
        <v>5257</v>
      </c>
      <c r="L81" s="4"/>
      <c r="M81" s="4">
        <f t="shared" si="5"/>
        <v>102398.34</v>
      </c>
      <c r="O81" s="5">
        <v>41200</v>
      </c>
      <c r="P81" s="41">
        <v>152</v>
      </c>
      <c r="Q81" s="60" t="s">
        <v>255</v>
      </c>
      <c r="R81" s="59">
        <v>3600</v>
      </c>
      <c r="S81" s="59"/>
      <c r="T81" s="4">
        <f t="shared" si="4"/>
        <v>135438.63</v>
      </c>
    </row>
    <row r="82" spans="1:20" ht="20.25" thickBot="1">
      <c r="A82" s="12">
        <v>40787</v>
      </c>
      <c r="B82" s="3">
        <v>47</v>
      </c>
      <c r="C82" s="6" t="s">
        <v>79</v>
      </c>
      <c r="D82" s="11"/>
      <c r="E82" s="4">
        <v>-4498</v>
      </c>
      <c r="F82" s="4">
        <f>F81+D82+E82</f>
        <v>123580.5</v>
      </c>
      <c r="H82" s="12">
        <v>41010</v>
      </c>
      <c r="I82" s="41">
        <v>120</v>
      </c>
      <c r="J82" s="19" t="s">
        <v>168</v>
      </c>
      <c r="K82" s="4"/>
      <c r="L82" s="4">
        <v>-414</v>
      </c>
      <c r="M82" s="4">
        <f t="shared" si="5"/>
        <v>101984.34</v>
      </c>
      <c r="O82" s="43"/>
      <c r="P82" s="41"/>
      <c r="Q82" s="44">
        <v>2013</v>
      </c>
      <c r="R82" s="45"/>
      <c r="S82" s="45"/>
      <c r="T82" s="4"/>
    </row>
    <row r="83" spans="1:20" ht="15.75" thickBot="1">
      <c r="A83" s="15"/>
      <c r="B83" s="16"/>
      <c r="C83" s="24" t="s">
        <v>81</v>
      </c>
      <c r="D83" s="25">
        <f>SUM(D7:D82)</f>
        <v>164719</v>
      </c>
      <c r="E83" s="25">
        <f>SUM(E7:E82)</f>
        <v>-75967</v>
      </c>
      <c r="F83" s="26">
        <f>F7+D83+E83</f>
        <v>123580.5</v>
      </c>
      <c r="H83" s="12">
        <v>41010</v>
      </c>
      <c r="I83" s="41">
        <v>121</v>
      </c>
      <c r="J83" s="6" t="s">
        <v>150</v>
      </c>
      <c r="K83" s="4"/>
      <c r="L83" s="4">
        <v>-254</v>
      </c>
      <c r="M83" s="4">
        <f t="shared" si="5"/>
        <v>101730.34</v>
      </c>
      <c r="O83" s="38"/>
      <c r="P83" s="41"/>
      <c r="Q83" s="38"/>
      <c r="R83" s="39"/>
      <c r="S83" s="39"/>
      <c r="T83" s="38"/>
    </row>
    <row r="84" spans="1:20" ht="15">
      <c r="A84" s="20"/>
      <c r="B84" s="20"/>
      <c r="C84" s="21"/>
      <c r="D84" s="22"/>
      <c r="E84" s="23"/>
      <c r="F84" s="23"/>
      <c r="H84" s="12">
        <v>41011</v>
      </c>
      <c r="I84" s="41">
        <v>122</v>
      </c>
      <c r="J84" s="6" t="s">
        <v>151</v>
      </c>
      <c r="K84" s="4"/>
      <c r="L84" s="4">
        <v>-147</v>
      </c>
      <c r="M84" s="4">
        <f t="shared" si="5"/>
        <v>101583.34</v>
      </c>
      <c r="O84" s="38"/>
      <c r="P84" s="41"/>
      <c r="Q84" s="38"/>
      <c r="R84" s="39"/>
      <c r="S84" s="39"/>
      <c r="T84" s="38"/>
    </row>
    <row r="85" spans="1:20" ht="15">
      <c r="A85" s="20"/>
      <c r="B85" s="20"/>
      <c r="C85" s="21"/>
      <c r="D85" s="22"/>
      <c r="E85" s="23"/>
      <c r="F85" s="23"/>
      <c r="H85" s="12">
        <v>41011</v>
      </c>
      <c r="I85" s="41">
        <v>123</v>
      </c>
      <c r="J85" s="6" t="s">
        <v>152</v>
      </c>
      <c r="K85" s="4"/>
      <c r="L85" s="4">
        <v>-221</v>
      </c>
      <c r="M85" s="4">
        <f t="shared" si="5"/>
        <v>101362.34</v>
      </c>
      <c r="O85" s="38"/>
      <c r="P85" s="41"/>
      <c r="Q85" s="38"/>
      <c r="R85" s="39"/>
      <c r="S85" s="39"/>
      <c r="T85" s="38"/>
    </row>
    <row r="86" spans="1:20" ht="15">
      <c r="A86" s="20"/>
      <c r="B86" s="20"/>
      <c r="C86" s="21"/>
      <c r="D86" s="22"/>
      <c r="E86" s="23"/>
      <c r="F86" s="23"/>
      <c r="H86" s="12">
        <v>41043</v>
      </c>
      <c r="I86" s="41">
        <v>124</v>
      </c>
      <c r="J86" s="6" t="s">
        <v>153</v>
      </c>
      <c r="K86" s="4"/>
      <c r="L86" s="4">
        <v>-500</v>
      </c>
      <c r="M86" s="4">
        <f>M85+K86+L86</f>
        <v>100862.34</v>
      </c>
      <c r="O86" s="38"/>
      <c r="P86" s="41"/>
      <c r="Q86" s="38"/>
      <c r="R86" s="39"/>
      <c r="S86" s="39"/>
      <c r="T86" s="38"/>
    </row>
    <row r="87" spans="1:20" ht="15">
      <c r="A87" s="20"/>
      <c r="B87" s="20"/>
      <c r="C87" s="21"/>
      <c r="D87" s="22"/>
      <c r="E87" s="23"/>
      <c r="F87" s="23"/>
      <c r="H87" s="12">
        <v>41043</v>
      </c>
      <c r="I87" s="41">
        <v>125</v>
      </c>
      <c r="J87" s="6" t="s">
        <v>154</v>
      </c>
      <c r="K87" s="4"/>
      <c r="L87" s="35">
        <v>-251</v>
      </c>
      <c r="M87" s="4">
        <f>M86+K87+L87</f>
        <v>100611.34</v>
      </c>
      <c r="O87" s="38"/>
      <c r="P87" s="41"/>
      <c r="Q87" s="38"/>
      <c r="R87" s="39"/>
      <c r="S87" s="39"/>
      <c r="T87" s="38"/>
    </row>
    <row r="88" spans="1:20" ht="15">
      <c r="A88" s="20"/>
      <c r="B88" s="20"/>
      <c r="C88" s="21"/>
      <c r="D88" s="22"/>
      <c r="E88" s="23"/>
      <c r="F88" s="23"/>
      <c r="H88" s="12">
        <v>41044</v>
      </c>
      <c r="I88" s="41">
        <v>126</v>
      </c>
      <c r="J88" s="6" t="s">
        <v>155</v>
      </c>
      <c r="K88" s="4"/>
      <c r="L88" s="35">
        <v>-960</v>
      </c>
      <c r="M88" s="4">
        <f t="shared" si="5"/>
        <v>99651.34</v>
      </c>
      <c r="O88" s="38"/>
      <c r="P88" s="41"/>
      <c r="Q88" s="38"/>
      <c r="R88" s="39"/>
      <c r="S88" s="39"/>
      <c r="T88" s="38"/>
    </row>
    <row r="89" spans="1:20" ht="15">
      <c r="A89" s="20"/>
      <c r="B89" s="20"/>
      <c r="C89" s="21"/>
      <c r="D89" s="22"/>
      <c r="E89" s="23"/>
      <c r="F89" s="23"/>
      <c r="H89" s="12">
        <v>41044</v>
      </c>
      <c r="I89" s="41">
        <v>127</v>
      </c>
      <c r="J89" s="6" t="s">
        <v>156</v>
      </c>
      <c r="K89" s="4"/>
      <c r="L89" s="4">
        <v>-164</v>
      </c>
      <c r="M89" s="4">
        <f t="shared" si="5"/>
        <v>99487.34</v>
      </c>
      <c r="O89" s="38"/>
      <c r="P89" s="41"/>
      <c r="Q89" s="38"/>
      <c r="R89" s="39"/>
      <c r="S89" s="39"/>
      <c r="T89" s="38"/>
    </row>
    <row r="90" spans="1:20" ht="15">
      <c r="A90" s="20"/>
      <c r="B90" s="20"/>
      <c r="C90" s="21"/>
      <c r="D90" s="22"/>
      <c r="E90" s="23"/>
      <c r="F90" s="23"/>
      <c r="H90" s="12">
        <v>41050</v>
      </c>
      <c r="I90" s="41">
        <v>128</v>
      </c>
      <c r="J90" s="38" t="s">
        <v>157</v>
      </c>
      <c r="K90" s="39"/>
      <c r="L90" s="4">
        <v>-560</v>
      </c>
      <c r="M90" s="4">
        <f t="shared" si="5"/>
        <v>98927.34</v>
      </c>
      <c r="O90" s="38"/>
      <c r="P90" s="41"/>
      <c r="Q90" s="38"/>
      <c r="R90" s="39"/>
      <c r="S90" s="39"/>
      <c r="T90" s="38"/>
    </row>
    <row r="91" spans="1:20" ht="15">
      <c r="A91" s="20"/>
      <c r="B91" s="20"/>
      <c r="C91" s="21"/>
      <c r="D91" s="22"/>
      <c r="E91" s="23"/>
      <c r="F91" s="23"/>
      <c r="H91" s="12">
        <v>41071</v>
      </c>
      <c r="I91" s="41">
        <v>129</v>
      </c>
      <c r="J91" s="38" t="s">
        <v>158</v>
      </c>
      <c r="K91" s="39"/>
      <c r="L91" s="4">
        <v>4920</v>
      </c>
      <c r="M91" s="4">
        <f t="shared" si="5"/>
        <v>103847.34</v>
      </c>
      <c r="O91" s="38"/>
      <c r="P91" s="41"/>
      <c r="Q91" s="38"/>
      <c r="R91" s="39"/>
      <c r="S91" s="39"/>
      <c r="T91" s="38"/>
    </row>
    <row r="92" spans="1:20" ht="15">
      <c r="A92" s="20"/>
      <c r="B92" s="20"/>
      <c r="C92" s="21"/>
      <c r="D92" s="22"/>
      <c r="E92" s="23"/>
      <c r="F92" s="23"/>
      <c r="H92" s="12">
        <v>41071</v>
      </c>
      <c r="I92" s="41">
        <v>130</v>
      </c>
      <c r="J92" s="38" t="s">
        <v>69</v>
      </c>
      <c r="K92" s="39"/>
      <c r="L92" s="4">
        <v>-5768</v>
      </c>
      <c r="M92" s="4">
        <f t="shared" si="5"/>
        <v>98079.34</v>
      </c>
      <c r="O92" s="38"/>
      <c r="P92" s="41"/>
      <c r="Q92" s="38"/>
      <c r="R92" s="39"/>
      <c r="S92" s="39"/>
      <c r="T92" s="38"/>
    </row>
    <row r="93" spans="1:20" ht="15">
      <c r="A93" s="20"/>
      <c r="B93" s="20"/>
      <c r="C93" s="21"/>
      <c r="D93" s="22"/>
      <c r="E93" s="23"/>
      <c r="F93" s="23"/>
      <c r="H93" s="12">
        <v>41073</v>
      </c>
      <c r="I93" s="41">
        <v>131</v>
      </c>
      <c r="J93" s="38" t="s">
        <v>159</v>
      </c>
      <c r="K93" s="39"/>
      <c r="L93" s="4">
        <v>-270</v>
      </c>
      <c r="M93" s="4">
        <f t="shared" si="5"/>
        <v>97809.34</v>
      </c>
      <c r="O93" s="38"/>
      <c r="P93" s="41"/>
      <c r="Q93" s="38"/>
      <c r="R93" s="39"/>
      <c r="S93" s="39"/>
      <c r="T93" s="38"/>
    </row>
    <row r="94" spans="1:20" ht="15">
      <c r="A94" s="20"/>
      <c r="B94" s="20"/>
      <c r="C94" s="21"/>
      <c r="D94" s="22"/>
      <c r="E94" s="23"/>
      <c r="F94" s="23"/>
      <c r="H94" s="12">
        <v>41073</v>
      </c>
      <c r="I94" s="41">
        <v>132</v>
      </c>
      <c r="J94" s="38" t="s">
        <v>160</v>
      </c>
      <c r="K94" s="39"/>
      <c r="L94" s="4">
        <v>-260</v>
      </c>
      <c r="M94" s="4">
        <f t="shared" si="5"/>
        <v>97549.34</v>
      </c>
      <c r="O94" s="38"/>
      <c r="P94" s="41"/>
      <c r="Q94" s="38"/>
      <c r="R94" s="39"/>
      <c r="S94" s="39"/>
      <c r="T94" s="38"/>
    </row>
    <row r="95" spans="1:20" ht="15">
      <c r="A95" s="20"/>
      <c r="B95" s="20"/>
      <c r="C95" s="21"/>
      <c r="D95" s="22"/>
      <c r="E95" s="23"/>
      <c r="F95" s="23"/>
      <c r="H95" s="12">
        <v>41073</v>
      </c>
      <c r="I95" s="41">
        <v>133</v>
      </c>
      <c r="J95" s="38" t="s">
        <v>161</v>
      </c>
      <c r="K95" s="39"/>
      <c r="L95" s="4">
        <v>-540</v>
      </c>
      <c r="M95" s="4">
        <f t="shared" si="5"/>
        <v>97009.34</v>
      </c>
      <c r="O95" s="38"/>
      <c r="P95" s="41"/>
      <c r="Q95" s="38"/>
      <c r="R95" s="39"/>
      <c r="S95" s="39"/>
      <c r="T95" s="38"/>
    </row>
    <row r="96" spans="1:20" ht="15">
      <c r="A96" s="20"/>
      <c r="B96" s="20"/>
      <c r="C96" s="21"/>
      <c r="D96" s="22"/>
      <c r="E96" s="23"/>
      <c r="F96" s="23"/>
      <c r="H96" s="12">
        <v>41081</v>
      </c>
      <c r="I96" s="41">
        <v>134</v>
      </c>
      <c r="J96" s="38" t="s">
        <v>162</v>
      </c>
      <c r="K96" s="39"/>
      <c r="L96" s="4">
        <v>-410</v>
      </c>
      <c r="M96" s="4">
        <f t="shared" si="5"/>
        <v>96599.34</v>
      </c>
      <c r="O96" s="38"/>
      <c r="P96" s="41"/>
      <c r="Q96" s="38"/>
      <c r="R96" s="39"/>
      <c r="S96" s="39"/>
      <c r="T96" s="38"/>
    </row>
    <row r="97" spans="1:20" ht="15">
      <c r="A97" s="20"/>
      <c r="B97" s="20"/>
      <c r="C97" s="21"/>
      <c r="D97" s="22"/>
      <c r="E97" s="23"/>
      <c r="F97" s="23"/>
      <c r="H97" s="12">
        <v>41082</v>
      </c>
      <c r="I97" s="41">
        <v>135</v>
      </c>
      <c r="J97" s="38" t="s">
        <v>163</v>
      </c>
      <c r="K97" s="39"/>
      <c r="L97" s="4">
        <v>-162</v>
      </c>
      <c r="M97" s="4">
        <f t="shared" si="5"/>
        <v>96437.34</v>
      </c>
      <c r="O97" s="38"/>
      <c r="P97" s="41"/>
      <c r="Q97" s="38"/>
      <c r="R97" s="39"/>
      <c r="S97" s="39"/>
      <c r="T97" s="38"/>
    </row>
    <row r="98" spans="1:20" ht="15">
      <c r="A98" s="20"/>
      <c r="B98" s="20"/>
      <c r="C98" s="21"/>
      <c r="D98" s="22"/>
      <c r="E98" s="23"/>
      <c r="F98" s="23"/>
      <c r="H98" s="12">
        <v>41085</v>
      </c>
      <c r="I98" s="41">
        <v>136</v>
      </c>
      <c r="J98" s="38" t="s">
        <v>164</v>
      </c>
      <c r="K98" s="40">
        <v>31420</v>
      </c>
      <c r="L98" s="4"/>
      <c r="M98" s="4">
        <f t="shared" si="5"/>
        <v>127857.34</v>
      </c>
      <c r="O98" s="38"/>
      <c r="P98" s="41"/>
      <c r="Q98" s="38"/>
      <c r="R98" s="39"/>
      <c r="S98" s="39"/>
      <c r="T98" s="38"/>
    </row>
    <row r="99" spans="1:20" ht="15">
      <c r="A99" s="20"/>
      <c r="B99" s="20"/>
      <c r="C99" s="21"/>
      <c r="D99" s="22"/>
      <c r="E99" s="23"/>
      <c r="F99" s="23"/>
      <c r="H99" s="12">
        <v>41087</v>
      </c>
      <c r="I99" s="41">
        <v>137</v>
      </c>
      <c r="J99" s="38" t="s">
        <v>172</v>
      </c>
      <c r="K99" s="40"/>
      <c r="L99" s="4">
        <v>-1000</v>
      </c>
      <c r="M99" s="4">
        <f t="shared" si="5"/>
        <v>126857.34</v>
      </c>
      <c r="O99" s="38"/>
      <c r="P99" s="41"/>
      <c r="Q99" s="38"/>
      <c r="R99" s="39"/>
      <c r="S99" s="39"/>
      <c r="T99" s="38"/>
    </row>
    <row r="100" spans="1:20" ht="15">
      <c r="A100" s="20"/>
      <c r="B100" s="20"/>
      <c r="C100" s="21"/>
      <c r="D100" s="22"/>
      <c r="E100" s="23"/>
      <c r="F100" s="23"/>
      <c r="H100" s="12">
        <v>41087</v>
      </c>
      <c r="I100" s="41">
        <v>138</v>
      </c>
      <c r="J100" s="38" t="s">
        <v>165</v>
      </c>
      <c r="K100" s="40"/>
      <c r="L100" s="4">
        <v>-540</v>
      </c>
      <c r="M100" s="4">
        <f t="shared" si="5"/>
        <v>126317.34</v>
      </c>
      <c r="O100" s="38"/>
      <c r="P100" s="41"/>
      <c r="Q100" s="38"/>
      <c r="R100" s="39"/>
      <c r="S100" s="39"/>
      <c r="T100" s="38"/>
    </row>
    <row r="101" spans="1:20" ht="15">
      <c r="A101" s="20"/>
      <c r="B101" s="20"/>
      <c r="C101" s="21"/>
      <c r="D101" s="22"/>
      <c r="E101" s="23"/>
      <c r="F101" s="23"/>
      <c r="H101" s="12">
        <v>41087</v>
      </c>
      <c r="I101" s="41">
        <v>139</v>
      </c>
      <c r="J101" s="38" t="s">
        <v>166</v>
      </c>
      <c r="K101" s="40"/>
      <c r="L101" s="4">
        <v>-66</v>
      </c>
      <c r="M101" s="4">
        <f t="shared" si="5"/>
        <v>126251.34</v>
      </c>
      <c r="O101" s="38"/>
      <c r="P101" s="41"/>
      <c r="Q101" s="38"/>
      <c r="R101" s="39"/>
      <c r="S101" s="39"/>
      <c r="T101" s="38"/>
    </row>
    <row r="102" spans="1:20" ht="15">
      <c r="A102" s="20"/>
      <c r="B102" s="20"/>
      <c r="C102" s="21"/>
      <c r="D102" s="22"/>
      <c r="E102" s="23"/>
      <c r="F102" s="23"/>
      <c r="H102" s="12">
        <v>41149</v>
      </c>
      <c r="I102" s="41">
        <v>140</v>
      </c>
      <c r="J102" s="38" t="s">
        <v>173</v>
      </c>
      <c r="K102" s="40"/>
      <c r="L102" s="4">
        <v>-5593</v>
      </c>
      <c r="M102" s="4">
        <f t="shared" si="5"/>
        <v>120658.34</v>
      </c>
      <c r="O102" s="38"/>
      <c r="P102" s="41"/>
      <c r="Q102" s="38"/>
      <c r="R102" s="39"/>
      <c r="S102" s="39"/>
      <c r="T102" s="38"/>
    </row>
    <row r="103" spans="1:20" ht="15">
      <c r="A103" s="20"/>
      <c r="B103" s="20"/>
      <c r="C103" s="21"/>
      <c r="D103" s="22"/>
      <c r="E103" s="23"/>
      <c r="F103" s="23"/>
      <c r="H103" s="12">
        <v>41149</v>
      </c>
      <c r="I103" s="41">
        <v>141</v>
      </c>
      <c r="J103" s="38" t="s">
        <v>176</v>
      </c>
      <c r="K103" s="40"/>
      <c r="L103" s="4">
        <v>-7360</v>
      </c>
      <c r="M103" s="4">
        <f t="shared" si="5"/>
        <v>113298.34</v>
      </c>
      <c r="O103" s="38"/>
      <c r="P103" s="41"/>
      <c r="Q103" s="38"/>
      <c r="R103" s="39"/>
      <c r="S103" s="39"/>
      <c r="T103" s="38"/>
    </row>
    <row r="104" spans="1:20" ht="15">
      <c r="A104" s="20"/>
      <c r="B104" s="20"/>
      <c r="C104" s="21"/>
      <c r="D104" s="22"/>
      <c r="E104" s="23"/>
      <c r="F104" s="23"/>
      <c r="H104" s="12">
        <v>41149</v>
      </c>
      <c r="I104" s="41">
        <v>142</v>
      </c>
      <c r="J104" s="38" t="s">
        <v>177</v>
      </c>
      <c r="K104" s="40"/>
      <c r="L104" s="4">
        <v>-3849</v>
      </c>
      <c r="M104" s="4">
        <f t="shared" si="5"/>
        <v>109449.34</v>
      </c>
      <c r="O104" s="38"/>
      <c r="P104" s="41"/>
      <c r="Q104" s="38"/>
      <c r="R104" s="39"/>
      <c r="S104" s="39"/>
      <c r="T104" s="38"/>
    </row>
    <row r="105" spans="1:20" ht="15">
      <c r="A105" s="20"/>
      <c r="B105" s="20"/>
      <c r="C105" s="21"/>
      <c r="D105" s="22"/>
      <c r="E105" s="23"/>
      <c r="F105" s="23"/>
      <c r="H105" s="12">
        <v>41150</v>
      </c>
      <c r="I105" s="41">
        <v>143</v>
      </c>
      <c r="J105" s="46" t="s">
        <v>178</v>
      </c>
      <c r="K105" s="40"/>
      <c r="L105" s="47">
        <v>-3900</v>
      </c>
      <c r="M105" s="4">
        <f t="shared" si="5"/>
        <v>105549.34</v>
      </c>
      <c r="O105" s="38"/>
      <c r="P105" s="41"/>
      <c r="Q105" s="38"/>
      <c r="R105" s="39"/>
      <c r="S105" s="39"/>
      <c r="T105" s="38"/>
    </row>
    <row r="106" spans="1:20" ht="15">
      <c r="A106" s="20"/>
      <c r="B106" s="20"/>
      <c r="C106" s="21"/>
      <c r="D106" s="22"/>
      <c r="E106" s="23"/>
      <c r="F106" s="23"/>
      <c r="H106" s="12">
        <v>41150</v>
      </c>
      <c r="I106" s="41">
        <v>144</v>
      </c>
      <c r="J106" s="46" t="s">
        <v>179</v>
      </c>
      <c r="K106" s="40"/>
      <c r="L106" s="47">
        <v>-840</v>
      </c>
      <c r="M106" s="4">
        <f t="shared" si="5"/>
        <v>104709.34</v>
      </c>
      <c r="O106" s="38"/>
      <c r="P106" s="41"/>
      <c r="Q106" s="38"/>
      <c r="R106" s="39"/>
      <c r="S106" s="39"/>
      <c r="T106" s="38"/>
    </row>
    <row r="107" spans="1:20" ht="15">
      <c r="A107" s="20"/>
      <c r="B107" s="20"/>
      <c r="C107" s="21"/>
      <c r="D107" s="22"/>
      <c r="E107" s="23"/>
      <c r="F107" s="23"/>
      <c r="H107" s="12">
        <v>41150</v>
      </c>
      <c r="I107" s="41">
        <v>145</v>
      </c>
      <c r="J107" s="38" t="s">
        <v>180</v>
      </c>
      <c r="K107" s="40"/>
      <c r="L107" s="47">
        <v>-6653</v>
      </c>
      <c r="M107" s="4">
        <f>M106+K107+L107</f>
        <v>98056.34</v>
      </c>
      <c r="O107" s="38"/>
      <c r="P107" s="41"/>
      <c r="Q107" s="38"/>
      <c r="R107" s="39"/>
      <c r="S107" s="39"/>
      <c r="T107" s="38"/>
    </row>
    <row r="108" spans="1:20" ht="15">
      <c r="A108" s="20"/>
      <c r="B108" s="20"/>
      <c r="C108" s="21"/>
      <c r="D108" s="22"/>
      <c r="E108" s="23"/>
      <c r="F108" s="23"/>
      <c r="H108" s="12">
        <v>41150</v>
      </c>
      <c r="I108" s="41">
        <v>146</v>
      </c>
      <c r="J108" s="38" t="s">
        <v>181</v>
      </c>
      <c r="K108" s="40"/>
      <c r="L108" s="47">
        <v>-6000</v>
      </c>
      <c r="M108" s="4">
        <f>M107+K108+L108</f>
        <v>92056.34</v>
      </c>
      <c r="O108" s="38"/>
      <c r="P108" s="41"/>
      <c r="Q108" s="38"/>
      <c r="R108" s="39"/>
      <c r="S108" s="39"/>
      <c r="T108" s="38"/>
    </row>
    <row r="109" spans="1:20" ht="15">
      <c r="A109" s="20"/>
      <c r="B109" s="20"/>
      <c r="C109" s="21"/>
      <c r="D109" s="22"/>
      <c r="E109" s="23"/>
      <c r="F109" s="23"/>
      <c r="H109" s="12">
        <v>41150</v>
      </c>
      <c r="I109" s="41">
        <v>147</v>
      </c>
      <c r="J109" s="6" t="s">
        <v>59</v>
      </c>
      <c r="K109" s="40">
        <v>51042</v>
      </c>
      <c r="L109" s="47"/>
      <c r="M109" s="4">
        <f t="shared" si="5"/>
        <v>143098.34</v>
      </c>
      <c r="O109" s="38"/>
      <c r="P109" s="41"/>
      <c r="Q109" s="38"/>
      <c r="R109" s="39"/>
      <c r="S109" s="39"/>
      <c r="T109" s="38"/>
    </row>
    <row r="110" spans="1:20" ht="15">
      <c r="A110" s="20"/>
      <c r="B110" s="20"/>
      <c r="C110" s="21"/>
      <c r="D110" s="22"/>
      <c r="E110" s="23"/>
      <c r="F110" s="23"/>
      <c r="H110" s="12">
        <v>41150</v>
      </c>
      <c r="I110" s="41">
        <v>148</v>
      </c>
      <c r="J110" s="38" t="s">
        <v>171</v>
      </c>
      <c r="K110" s="40">
        <v>4768</v>
      </c>
      <c r="L110" s="47"/>
      <c r="M110" s="4">
        <f t="shared" si="5"/>
        <v>147866.34</v>
      </c>
      <c r="O110" s="38"/>
      <c r="P110" s="41"/>
      <c r="Q110" s="38"/>
      <c r="R110" s="39"/>
      <c r="S110" s="39"/>
      <c r="T110" s="38"/>
    </row>
    <row r="111" spans="1:20" ht="15.75" thickBot="1">
      <c r="A111" s="20"/>
      <c r="B111" s="20"/>
      <c r="C111" s="21"/>
      <c r="D111" s="22"/>
      <c r="E111" s="23"/>
      <c r="F111" s="23"/>
      <c r="H111" s="12">
        <v>41150</v>
      </c>
      <c r="I111" s="41">
        <v>149</v>
      </c>
      <c r="J111" s="38" t="s">
        <v>182</v>
      </c>
      <c r="K111" s="40">
        <v>3645</v>
      </c>
      <c r="L111" s="47"/>
      <c r="M111" s="4">
        <f t="shared" si="5"/>
        <v>151511.34</v>
      </c>
      <c r="O111" s="38"/>
      <c r="P111" s="41"/>
      <c r="Q111" s="38"/>
      <c r="R111" s="39"/>
      <c r="S111" s="39"/>
      <c r="T111" s="38"/>
    </row>
    <row r="112" spans="1:20" ht="15.75" thickBot="1">
      <c r="A112" s="20"/>
      <c r="B112" s="20"/>
      <c r="C112" s="21"/>
      <c r="D112" s="22"/>
      <c r="E112" s="23"/>
      <c r="F112" s="23"/>
      <c r="H112" s="52"/>
      <c r="I112" s="53"/>
      <c r="J112" s="54" t="s">
        <v>183</v>
      </c>
      <c r="K112" s="25">
        <f>SUM(K8:K111)</f>
        <v>146731</v>
      </c>
      <c r="L112" s="55">
        <f>SUM(L8:L111)</f>
        <v>-118800.16</v>
      </c>
      <c r="M112" s="26">
        <f>M7+K112+L112</f>
        <v>151511.34</v>
      </c>
      <c r="O112" s="38"/>
      <c r="P112" s="41"/>
      <c r="Q112" s="38"/>
      <c r="R112" s="39"/>
      <c r="S112" s="39"/>
      <c r="T112" s="38"/>
    </row>
    <row r="113" spans="1:20" ht="15">
      <c r="A113" s="20"/>
      <c r="B113" s="20"/>
      <c r="C113" s="21"/>
      <c r="D113" s="22"/>
      <c r="E113" s="23"/>
      <c r="F113" s="23"/>
      <c r="H113" s="48"/>
      <c r="I113" s="49"/>
      <c r="J113" s="50"/>
      <c r="K113" s="51"/>
      <c r="L113" s="50"/>
      <c r="M113" s="23"/>
      <c r="O113" s="38"/>
      <c r="P113" s="41"/>
      <c r="Q113" s="38"/>
      <c r="R113" s="39"/>
      <c r="S113" s="39"/>
      <c r="T113" s="38"/>
    </row>
    <row r="114" spans="1:20" ht="15">
      <c r="A114" s="20"/>
      <c r="B114" s="20"/>
      <c r="C114" s="21"/>
      <c r="D114" s="22"/>
      <c r="E114" s="23"/>
      <c r="F114" s="23"/>
      <c r="H114" s="48"/>
      <c r="I114" s="49"/>
      <c r="J114" s="50"/>
      <c r="K114" s="51"/>
      <c r="L114" s="50"/>
      <c r="M114" s="23"/>
      <c r="O114" s="38"/>
      <c r="P114" s="41"/>
      <c r="Q114" s="38"/>
      <c r="R114" s="39"/>
      <c r="S114" s="39"/>
      <c r="T114" s="38"/>
    </row>
    <row r="115" spans="1:20" ht="15">
      <c r="A115" s="20"/>
      <c r="B115" s="20"/>
      <c r="C115" s="21"/>
      <c r="D115" s="22"/>
      <c r="E115" s="23"/>
      <c r="F115" s="23"/>
      <c r="H115" s="48"/>
      <c r="I115" s="49"/>
      <c r="J115" s="50"/>
      <c r="K115" s="51"/>
      <c r="L115" s="50"/>
      <c r="M115" s="23"/>
      <c r="O115" s="38"/>
      <c r="P115" s="41"/>
      <c r="Q115" s="38"/>
      <c r="R115" s="39"/>
      <c r="S115" s="39"/>
      <c r="T115" s="38"/>
    </row>
    <row r="116" spans="1:20" ht="15">
      <c r="A116" s="20"/>
      <c r="B116" s="20"/>
      <c r="C116" s="21"/>
      <c r="D116" s="22"/>
      <c r="E116" s="23"/>
      <c r="F116" s="23"/>
      <c r="H116" s="48"/>
      <c r="I116" s="49"/>
      <c r="J116" s="50"/>
      <c r="K116" s="51"/>
      <c r="L116" s="50"/>
      <c r="M116" s="23"/>
      <c r="O116" s="38"/>
      <c r="P116" s="41"/>
      <c r="Q116" s="38"/>
      <c r="R116" s="39"/>
      <c r="S116" s="39"/>
      <c r="T116" s="38"/>
    </row>
    <row r="117" spans="1:20" ht="15">
      <c r="A117" s="20"/>
      <c r="B117" s="20"/>
      <c r="C117" s="21"/>
      <c r="D117" s="22"/>
      <c r="E117" s="23"/>
      <c r="F117" s="23"/>
      <c r="H117" s="50"/>
      <c r="I117" s="49"/>
      <c r="J117" s="50"/>
      <c r="K117" s="51"/>
      <c r="L117" s="50"/>
      <c r="M117" s="23"/>
      <c r="O117" s="38"/>
      <c r="P117" s="41"/>
      <c r="Q117" s="38"/>
      <c r="R117" s="39"/>
      <c r="S117" s="39"/>
      <c r="T117" s="38"/>
    </row>
    <row r="118" spans="1:20" ht="15">
      <c r="A118" s="20"/>
      <c r="B118" s="20"/>
      <c r="C118" s="21"/>
      <c r="D118" s="22"/>
      <c r="E118" s="23"/>
      <c r="F118" s="23"/>
      <c r="H118" s="50"/>
      <c r="I118" s="49"/>
      <c r="J118" s="50"/>
      <c r="K118" s="51"/>
      <c r="L118" s="50"/>
      <c r="M118" s="23"/>
      <c r="O118" s="38"/>
      <c r="P118" s="41"/>
      <c r="Q118" s="38"/>
      <c r="R118" s="39"/>
      <c r="S118" s="39"/>
      <c r="T118" s="38"/>
    </row>
    <row r="119" spans="1:20" ht="15">
      <c r="A119" s="20"/>
      <c r="B119" s="20"/>
      <c r="C119" s="21"/>
      <c r="D119" s="22"/>
      <c r="E119" s="23"/>
      <c r="F119" s="23"/>
      <c r="O119" s="38"/>
      <c r="P119" s="41"/>
      <c r="Q119" s="38"/>
      <c r="R119" s="39"/>
      <c r="S119" s="39"/>
      <c r="T119" s="38"/>
    </row>
    <row r="120" spans="1:20" ht="15">
      <c r="A120" s="20"/>
      <c r="B120" s="20"/>
      <c r="C120" s="21"/>
      <c r="D120" s="22"/>
      <c r="E120" s="23"/>
      <c r="F120" s="23"/>
      <c r="O120" s="38"/>
      <c r="P120" s="41"/>
      <c r="Q120" s="38"/>
      <c r="R120" s="39"/>
      <c r="S120" s="39"/>
      <c r="T120" s="38"/>
    </row>
    <row r="121" spans="1:20" ht="15">
      <c r="A121" s="20"/>
      <c r="B121" s="20"/>
      <c r="C121" s="21"/>
      <c r="D121" s="22"/>
      <c r="E121" s="23"/>
      <c r="F121" s="23"/>
      <c r="O121" s="38"/>
      <c r="P121" s="41"/>
      <c r="Q121" s="38"/>
      <c r="R121" s="39"/>
      <c r="S121" s="39"/>
      <c r="T121" s="38"/>
    </row>
    <row r="122" spans="1:20" ht="15">
      <c r="A122" s="20"/>
      <c r="B122" s="20"/>
      <c r="C122" s="21"/>
      <c r="D122" s="22"/>
      <c r="E122" s="23"/>
      <c r="F122" s="23"/>
      <c r="O122" s="38"/>
      <c r="P122" s="41"/>
      <c r="Q122" s="38"/>
      <c r="R122" s="39"/>
      <c r="S122" s="39"/>
      <c r="T122" s="38"/>
    </row>
    <row r="123" spans="1:20" ht="15">
      <c r="A123" s="20"/>
      <c r="B123" s="20"/>
      <c r="C123" s="21"/>
      <c r="D123" s="22"/>
      <c r="E123" s="23"/>
      <c r="F123" s="23"/>
      <c r="O123" s="38"/>
      <c r="P123" s="41"/>
      <c r="Q123" s="38"/>
      <c r="R123" s="39"/>
      <c r="S123" s="39"/>
      <c r="T123" s="38"/>
    </row>
    <row r="124" spans="1:20" ht="15">
      <c r="A124" s="20"/>
      <c r="B124" s="20"/>
      <c r="C124" s="21"/>
      <c r="D124" s="22"/>
      <c r="E124" s="23"/>
      <c r="F124" s="23"/>
      <c r="O124" s="38"/>
      <c r="P124" s="41"/>
      <c r="Q124" s="38"/>
      <c r="R124" s="39"/>
      <c r="S124" s="39"/>
      <c r="T124" s="38"/>
    </row>
    <row r="125" spans="1:20" ht="15">
      <c r="A125" s="20"/>
      <c r="B125" s="20"/>
      <c r="C125" s="21"/>
      <c r="D125" s="22"/>
      <c r="E125" s="23"/>
      <c r="F125" s="23"/>
      <c r="O125" s="38"/>
      <c r="P125" s="41"/>
      <c r="Q125" s="38"/>
      <c r="R125" s="39"/>
      <c r="S125" s="39"/>
      <c r="T125" s="38"/>
    </row>
    <row r="126" spans="1:20" ht="15">
      <c r="A126" s="20"/>
      <c r="B126" s="20"/>
      <c r="C126" s="21"/>
      <c r="D126" s="22"/>
      <c r="E126" s="23"/>
      <c r="F126" s="23"/>
      <c r="O126" s="38"/>
      <c r="P126" s="38"/>
      <c r="Q126" s="38"/>
      <c r="R126" s="39"/>
      <c r="S126" s="39"/>
      <c r="T126" s="38"/>
    </row>
    <row r="127" spans="1:20" ht="15">
      <c r="A127" s="20"/>
      <c r="B127" s="20"/>
      <c r="C127" s="21"/>
      <c r="D127" s="22"/>
      <c r="E127" s="23"/>
      <c r="F127" s="23"/>
      <c r="O127" s="38"/>
      <c r="P127" s="38"/>
      <c r="Q127" s="38"/>
      <c r="R127" s="39"/>
      <c r="S127" s="39"/>
      <c r="T127" s="38"/>
    </row>
    <row r="128" spans="1:20" ht="15">
      <c r="A128" s="20"/>
      <c r="B128" s="20"/>
      <c r="C128" s="21"/>
      <c r="D128" s="22"/>
      <c r="E128" s="23"/>
      <c r="F128" s="23"/>
      <c r="O128" s="38"/>
      <c r="P128" s="38"/>
      <c r="Q128" s="38"/>
      <c r="R128" s="39"/>
      <c r="S128" s="39"/>
      <c r="T128" s="38"/>
    </row>
    <row r="129" spans="1:20" ht="15">
      <c r="A129" s="20"/>
      <c r="B129" s="20"/>
      <c r="C129" s="21"/>
      <c r="D129" s="22"/>
      <c r="E129" s="23"/>
      <c r="F129" s="23"/>
      <c r="O129" s="38"/>
      <c r="P129" s="38"/>
      <c r="Q129" s="38"/>
      <c r="R129" s="39"/>
      <c r="S129" s="39"/>
      <c r="T129" s="38"/>
    </row>
    <row r="130" spans="1:20" ht="15">
      <c r="A130" s="20"/>
      <c r="B130" s="20"/>
      <c r="C130" s="21"/>
      <c r="D130" s="22"/>
      <c r="E130" s="23"/>
      <c r="F130" s="23"/>
      <c r="O130" s="38"/>
      <c r="P130" s="38"/>
      <c r="Q130" s="38"/>
      <c r="R130" s="39"/>
      <c r="S130" s="39"/>
      <c r="T130" s="38"/>
    </row>
    <row r="131" spans="1:20" ht="15">
      <c r="A131" s="20"/>
      <c r="B131" s="20"/>
      <c r="C131" s="20"/>
      <c r="D131" s="22"/>
      <c r="E131" s="23"/>
      <c r="F131" s="23"/>
      <c r="O131" s="38"/>
      <c r="P131" s="38"/>
      <c r="Q131" s="38"/>
      <c r="R131" s="39"/>
      <c r="S131" s="39"/>
      <c r="T131" s="38"/>
    </row>
    <row r="132" spans="5:20" ht="15">
      <c r="E132" s="2"/>
      <c r="O132" s="38"/>
      <c r="P132" s="38"/>
      <c r="Q132" s="38"/>
      <c r="R132" s="38"/>
      <c r="S132" s="38"/>
      <c r="T132" s="38"/>
    </row>
  </sheetData>
  <sheetProtection/>
  <mergeCells count="3">
    <mergeCell ref="A1:F1"/>
    <mergeCell ref="H1:M1"/>
    <mergeCell ref="O1:T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ZS-Vrbatky-4a</dc:creator>
  <cp:keywords/>
  <dc:description/>
  <cp:lastModifiedBy>OEM</cp:lastModifiedBy>
  <dcterms:created xsi:type="dcterms:W3CDTF">2011-09-05T13:07:36Z</dcterms:created>
  <dcterms:modified xsi:type="dcterms:W3CDTF">2013-10-16T10:53:18Z</dcterms:modified>
  <cp:category/>
  <cp:version/>
  <cp:contentType/>
  <cp:contentStatus/>
</cp:coreProperties>
</file>