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/>
  </bookViews>
  <sheets>
    <sheet name="Leden 2013" sheetId="1" r:id="rId1"/>
    <sheet name="Únor 2013" sheetId="2" r:id="rId2"/>
    <sheet name="Březen 2013" sheetId="3" r:id="rId3"/>
    <sheet name="Duben 2013" sheetId="4" r:id="rId4"/>
    <sheet name="Květen 2013" sheetId="5" r:id="rId5"/>
    <sheet name="Červen 2013" sheetId="6" r:id="rId6"/>
    <sheet name="Červenec 2013" sheetId="7" r:id="rId7"/>
    <sheet name="Srpen 2013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I7" i="7" l="1"/>
  <c r="I8" i="7"/>
  <c r="I6" i="7"/>
  <c r="K6" i="8"/>
  <c r="J6" i="8"/>
  <c r="H6" i="8"/>
  <c r="G6" i="8"/>
  <c r="E6" i="8"/>
  <c r="D6" i="8"/>
  <c r="D9" i="7"/>
  <c r="E9" i="7"/>
  <c r="G9" i="7"/>
  <c r="H9" i="7"/>
  <c r="K9" i="7"/>
  <c r="J9" i="7"/>
  <c r="I5" i="7"/>
  <c r="I9" i="7"/>
  <c r="I5" i="8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6" i="6"/>
  <c r="I20" i="6"/>
  <c r="K20" i="6"/>
  <c r="J20" i="6"/>
  <c r="H20" i="6"/>
  <c r="G20" i="6"/>
  <c r="E20" i="6"/>
  <c r="D20" i="6"/>
  <c r="I5" i="6"/>
  <c r="I21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6" i="5"/>
  <c r="I5" i="5"/>
  <c r="I22" i="5"/>
  <c r="H22" i="5"/>
  <c r="G22" i="5"/>
  <c r="E22" i="5"/>
  <c r="D22" i="5"/>
  <c r="H13" i="4"/>
  <c r="G13" i="4"/>
  <c r="I13" i="4"/>
  <c r="I7" i="4"/>
  <c r="I8" i="4"/>
  <c r="I9" i="4"/>
  <c r="I10" i="4"/>
  <c r="I11" i="4"/>
  <c r="I12" i="4"/>
  <c r="I6" i="4"/>
  <c r="I5" i="4"/>
  <c r="K13" i="4"/>
  <c r="J13" i="4"/>
  <c r="E13" i="4"/>
  <c r="D13" i="4"/>
  <c r="K17" i="3"/>
  <c r="J17" i="3"/>
  <c r="K17" i="2"/>
  <c r="J17" i="2"/>
  <c r="H17" i="3"/>
  <c r="G17" i="3"/>
  <c r="D17" i="3"/>
  <c r="E17" i="3"/>
  <c r="I5" i="3"/>
  <c r="I6" i="3"/>
  <c r="I7" i="3"/>
  <c r="I8" i="3"/>
  <c r="I9" i="3"/>
  <c r="I10" i="3"/>
  <c r="I11" i="3"/>
  <c r="I12" i="3"/>
  <c r="I13" i="3"/>
  <c r="I14" i="3"/>
  <c r="I15" i="3"/>
  <c r="I16" i="3"/>
  <c r="I5" i="2"/>
  <c r="I17" i="2"/>
  <c r="H17" i="2"/>
  <c r="G17" i="2"/>
  <c r="D17" i="2"/>
  <c r="E17" i="2"/>
  <c r="I6" i="8"/>
  <c r="I17" i="3"/>
  <c r="I15" i="1"/>
  <c r="G15" i="1"/>
  <c r="H15" i="1"/>
  <c r="E15" i="1"/>
  <c r="D15" i="1"/>
  <c r="I6" i="1"/>
  <c r="I7" i="1"/>
  <c r="I8" i="1"/>
  <c r="I9" i="1"/>
  <c r="I10" i="1"/>
  <c r="I11" i="1"/>
  <c r="I12" i="1"/>
  <c r="I13" i="1"/>
  <c r="I14" i="1"/>
  <c r="L5" i="1"/>
  <c r="F5" i="1" s="1"/>
  <c r="F15" i="1" l="1"/>
  <c r="F6" i="1"/>
  <c r="L6" i="1" l="1"/>
  <c r="F7" i="1"/>
  <c r="F17" i="2"/>
  <c r="L15" i="1"/>
  <c r="L5" i="2" s="1"/>
  <c r="F5" i="2"/>
  <c r="F8" i="1" l="1"/>
  <c r="L7" i="1"/>
  <c r="L17" i="2"/>
  <c r="L5" i="3" s="1"/>
  <c r="F5" i="3"/>
  <c r="F6" i="3" l="1"/>
  <c r="F17" i="3"/>
  <c r="F9" i="1"/>
  <c r="L8" i="1"/>
  <c r="L17" i="3" l="1"/>
  <c r="L5" i="4" s="1"/>
  <c r="F5" i="4"/>
  <c r="L9" i="1"/>
  <c r="F10" i="1"/>
  <c r="F7" i="3"/>
  <c r="L6" i="3"/>
  <c r="L10" i="1" l="1"/>
  <c r="F11" i="1"/>
  <c r="F13" i="4"/>
  <c r="F6" i="4"/>
  <c r="F8" i="3"/>
  <c r="L7" i="3"/>
  <c r="L6" i="4" l="1"/>
  <c r="F7" i="4"/>
  <c r="F12" i="1"/>
  <c r="L11" i="1"/>
  <c r="L8" i="3"/>
  <c r="F9" i="3"/>
  <c r="L13" i="4"/>
  <c r="L5" i="5" s="1"/>
  <c r="F5" i="5"/>
  <c r="F22" i="5" l="1"/>
  <c r="F6" i="5"/>
  <c r="L9" i="3"/>
  <c r="F10" i="3"/>
  <c r="L7" i="4"/>
  <c r="F8" i="4"/>
  <c r="F13" i="1"/>
  <c r="L12" i="1"/>
  <c r="L8" i="4" l="1"/>
  <c r="F9" i="4"/>
  <c r="L10" i="3"/>
  <c r="F11" i="3"/>
  <c r="F7" i="5"/>
  <c r="L6" i="5"/>
  <c r="F14" i="1"/>
  <c r="L14" i="1" s="1"/>
  <c r="L13" i="1"/>
  <c r="L22" i="5"/>
  <c r="L5" i="6" s="1"/>
  <c r="F5" i="6"/>
  <c r="F20" i="6" l="1"/>
  <c r="F6" i="6"/>
  <c r="L11" i="3"/>
  <c r="F12" i="3"/>
  <c r="L9" i="4"/>
  <c r="F10" i="4"/>
  <c r="L7" i="5"/>
  <c r="F8" i="5"/>
  <c r="F11" i="4" l="1"/>
  <c r="L10" i="4"/>
  <c r="F13" i="3"/>
  <c r="L12" i="3"/>
  <c r="L6" i="6"/>
  <c r="F7" i="6"/>
  <c r="L8" i="5"/>
  <c r="F9" i="5"/>
  <c r="L20" i="6"/>
  <c r="L5" i="7" s="1"/>
  <c r="F5" i="7"/>
  <c r="F6" i="7" l="1"/>
  <c r="F7" i="7" s="1"/>
  <c r="F8" i="7" s="1"/>
  <c r="L8" i="7" s="1"/>
  <c r="F9" i="7"/>
  <c r="F10" i="5"/>
  <c r="L9" i="5"/>
  <c r="F8" i="6"/>
  <c r="L7" i="6"/>
  <c r="F14" i="3"/>
  <c r="L13" i="3"/>
  <c r="F12" i="4"/>
  <c r="L12" i="4" s="1"/>
  <c r="L11" i="4"/>
  <c r="F9" i="6" l="1"/>
  <c r="L8" i="6"/>
  <c r="L9" i="7"/>
  <c r="L5" i="8" s="1"/>
  <c r="F5" i="8"/>
  <c r="F6" i="8" s="1"/>
  <c r="L6" i="8" s="1"/>
  <c r="F15" i="3"/>
  <c r="L14" i="3"/>
  <c r="F11" i="5"/>
  <c r="L10" i="5"/>
  <c r="F12" i="5" l="1"/>
  <c r="L11" i="5"/>
  <c r="L15" i="3"/>
  <c r="F16" i="3"/>
  <c r="L16" i="3" s="1"/>
  <c r="F10" i="6"/>
  <c r="L9" i="6"/>
  <c r="F11" i="6" l="1"/>
  <c r="L10" i="6"/>
  <c r="F13" i="5"/>
  <c r="L12" i="5"/>
  <c r="F14" i="5" l="1"/>
  <c r="L13" i="5"/>
  <c r="F12" i="6"/>
  <c r="L11" i="6"/>
  <c r="F13" i="6" l="1"/>
  <c r="L12" i="6"/>
  <c r="F15" i="5"/>
  <c r="L14" i="5"/>
  <c r="F16" i="5" l="1"/>
  <c r="L15" i="5"/>
  <c r="F14" i="6"/>
  <c r="L13" i="6"/>
  <c r="F15" i="6" l="1"/>
  <c r="L14" i="6"/>
  <c r="F17" i="5"/>
  <c r="L16" i="5"/>
  <c r="F18" i="5" l="1"/>
  <c r="L17" i="5"/>
  <c r="F16" i="6"/>
  <c r="L15" i="6"/>
  <c r="F17" i="6" l="1"/>
  <c r="L16" i="6"/>
  <c r="F19" i="5"/>
  <c r="L18" i="5"/>
  <c r="F20" i="5" l="1"/>
  <c r="L19" i="5"/>
  <c r="F18" i="6"/>
  <c r="L17" i="6"/>
  <c r="F19" i="6" l="1"/>
  <c r="L19" i="6" s="1"/>
  <c r="L18" i="6"/>
  <c r="F21" i="5"/>
  <c r="L21" i="5" s="1"/>
  <c r="L20" i="5"/>
</calcChain>
</file>

<file path=xl/sharedStrings.xml><?xml version="1.0" encoding="utf-8"?>
<sst xmlns="http://schemas.openxmlformats.org/spreadsheetml/2006/main" count="285" uniqueCount="138">
  <si>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</si>
  <si>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</si>
  <si>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</si>
  <si>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</si>
  <si>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</si>
  <si>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</si>
  <si>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</si>
  <si>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</si>
  <si>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</si>
  <si>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</si>
  <si>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hračky pro MŠ Vrbátky od Educaplay</t>
  </si>
  <si>
    <t>převod zůstatku</t>
  </si>
  <si>
    <t>Konečný zůstatek</t>
  </si>
  <si>
    <t>ABC 4x půlroční předplatné</t>
  </si>
  <si>
    <t>VPD/1</t>
  </si>
  <si>
    <t>stužky pro 9. třídu</t>
  </si>
  <si>
    <t>za vedení účtu, výpisy a transakce</t>
  </si>
  <si>
    <t>VPD/2</t>
  </si>
  <si>
    <t>startovné - Česko zpívá 2013</t>
  </si>
  <si>
    <t>VPD/3</t>
  </si>
  <si>
    <t>odměny na turnaje v košíkové a vybíjené</t>
  </si>
  <si>
    <t>VPD/4</t>
  </si>
  <si>
    <t xml:space="preserve">odměny na turnaje + občerstvení </t>
  </si>
  <si>
    <t>VPD/5</t>
  </si>
  <si>
    <t>pláštěnky na školu v přírodě</t>
  </si>
  <si>
    <t>souhrn příjmů a výdajů</t>
  </si>
  <si>
    <t>VPD/6</t>
  </si>
  <si>
    <t>zúčtování kladných úroků</t>
  </si>
  <si>
    <t>občerstvení při zápisu do 1. ročníku</t>
  </si>
  <si>
    <t>2013/1</t>
  </si>
  <si>
    <t>2013/2</t>
  </si>
  <si>
    <t>Mutabene - didaktické tabulky pro MŠ</t>
  </si>
  <si>
    <t>VPD/7</t>
  </si>
  <si>
    <t>jízdné Pisálek - Olomouc</t>
  </si>
  <si>
    <t>VPD/8</t>
  </si>
  <si>
    <t>odměny za recitační soutěž</t>
  </si>
  <si>
    <t>VPD/9</t>
  </si>
  <si>
    <t>PPD/1</t>
  </si>
  <si>
    <t>KPŠ příspěvky - 4. třída</t>
  </si>
  <si>
    <t>MF Dnes - předplatné</t>
  </si>
  <si>
    <t>Educaplay - hračky pro MŠ</t>
  </si>
  <si>
    <t>faktura Adam</t>
  </si>
  <si>
    <t>VPD/10</t>
  </si>
  <si>
    <t>karneval ve školní družině</t>
  </si>
  <si>
    <t>VPD/11</t>
  </si>
  <si>
    <t>jízdné - recitační soutěž</t>
  </si>
  <si>
    <t>PENĚŽNÍ DENÍK Leden 2013</t>
  </si>
  <si>
    <t>PENĚŽNÍ DENÍK  Únor 2013</t>
  </si>
  <si>
    <t>PENĚŽNÍ DENÍK Březen 2013</t>
  </si>
  <si>
    <t>zůstatek z měsíce ledna 2013</t>
  </si>
  <si>
    <t>2013/3</t>
  </si>
  <si>
    <t>2013/4</t>
  </si>
  <si>
    <t>2013/5</t>
  </si>
  <si>
    <t>2013/6</t>
  </si>
  <si>
    <t>2013/7</t>
  </si>
  <si>
    <t>šachy do ZŠ Dubany</t>
  </si>
  <si>
    <t>anatomie člověka pro ZŠ</t>
  </si>
  <si>
    <t>Nomiland hračky pro MŠ</t>
  </si>
  <si>
    <t>za vedení účtu a výpisy</t>
  </si>
  <si>
    <t>PENĚŽNÍ DENÍK Duben 2013</t>
  </si>
  <si>
    <t>zůstatek z března 2013</t>
  </si>
  <si>
    <t>PENĚŽNÍ DENÍK Květen 2013</t>
  </si>
  <si>
    <t>PENĚŽNÍ DENÍK Červen 2013</t>
  </si>
  <si>
    <t>PENĚŽNÍ DENÍK Červenec 2013</t>
  </si>
  <si>
    <t>fotoknihy pro deváťáky</t>
  </si>
  <si>
    <t>doprava v rámci lyžařského výcviku</t>
  </si>
  <si>
    <t>zůstatek z dubna 2013</t>
  </si>
  <si>
    <t>zůstatek z května 2013</t>
  </si>
  <si>
    <t>šachy</t>
  </si>
  <si>
    <t>darovací smlouva pro ZŠ (taláry, doprava na ŠvP</t>
  </si>
  <si>
    <t>zůstatek z června 2013</t>
  </si>
  <si>
    <t>VPD/12</t>
  </si>
  <si>
    <t>VPD/13</t>
  </si>
  <si>
    <t>VPD/14</t>
  </si>
  <si>
    <t>dekorace - výzdoba školy</t>
  </si>
  <si>
    <t>odměny na turnaj ve vybíjené</t>
  </si>
  <si>
    <t>dárky - Svátek matek</t>
  </si>
  <si>
    <t>vklad hotovosti na účet</t>
  </si>
  <si>
    <t>VPD/15</t>
  </si>
  <si>
    <t>VPD/16</t>
  </si>
  <si>
    <t>VPD/17</t>
  </si>
  <si>
    <t>IRIS - jak roste chléb</t>
  </si>
  <si>
    <t>vstupné - muzeum Prostějovska</t>
  </si>
  <si>
    <t>odměny Den země - Vrbátky</t>
  </si>
  <si>
    <t>PPD/2</t>
  </si>
  <si>
    <t>VPD/18</t>
  </si>
  <si>
    <t>dobrovolné vstupné na školní akademii</t>
  </si>
  <si>
    <t>sladkosti na májíčky</t>
  </si>
  <si>
    <t>VPD/19</t>
  </si>
  <si>
    <t>příspěvek na ŠvP pro žáka</t>
  </si>
  <si>
    <t>VPD/20</t>
  </si>
  <si>
    <t>materiál na dárky na školní akademii</t>
  </si>
  <si>
    <t>VPD/21</t>
  </si>
  <si>
    <t>odměny za sběrovou soutěž</t>
  </si>
  <si>
    <t>PPD/3</t>
  </si>
  <si>
    <t>příspěvky - keramika</t>
  </si>
  <si>
    <t>PPD/4</t>
  </si>
  <si>
    <t>sběrová soutěž jaro 2013</t>
  </si>
  <si>
    <t>VPD/22</t>
  </si>
  <si>
    <t>záloha na pomůcky na školu v přírodě</t>
  </si>
  <si>
    <t>VPD/23</t>
  </si>
  <si>
    <t>sladkosti na den dětí v MŠ</t>
  </si>
  <si>
    <t>VPD/24</t>
  </si>
  <si>
    <t>cestovné - Kinderiáda</t>
  </si>
  <si>
    <t>VPD/25</t>
  </si>
  <si>
    <t>VPD/26</t>
  </si>
  <si>
    <t>příspěvek na lyž. výcvik pro žáka</t>
  </si>
  <si>
    <t>VPD/27</t>
  </si>
  <si>
    <t>expozice ve vestibulu - Hrdiboř. Rybníky</t>
  </si>
  <si>
    <t>VPD/28</t>
  </si>
  <si>
    <t>VPD/29</t>
  </si>
  <si>
    <t>VPD/30</t>
  </si>
  <si>
    <t>doprava - školní sbor - Plumlov</t>
  </si>
  <si>
    <t>VPD/31</t>
  </si>
  <si>
    <t>příspěvek na výlet pro žáka</t>
  </si>
  <si>
    <t>PPD/5</t>
  </si>
  <si>
    <t>příspěvky KPŠ - 8. třída - 8x120</t>
  </si>
  <si>
    <t>VPD/32</t>
  </si>
  <si>
    <t>odměna za sběr - jaro - 5. třída</t>
  </si>
  <si>
    <t>VPD/33</t>
  </si>
  <si>
    <t>odměna za sběr - podzim - 4. třída</t>
  </si>
  <si>
    <t>VPD/34</t>
  </si>
  <si>
    <t>vyúčtování zálohy za školu v přírodě</t>
  </si>
  <si>
    <t>VPD/35</t>
  </si>
  <si>
    <t>poukázky pro vycházející žáky</t>
  </si>
  <si>
    <t>VPD/36</t>
  </si>
  <si>
    <t>ramínka na taláry</t>
  </si>
  <si>
    <t>VPD/37</t>
  </si>
  <si>
    <t>šachy a šachovnice pro ZŠ</t>
  </si>
  <si>
    <t>VPD/38</t>
  </si>
  <si>
    <t>výuková DVD</t>
  </si>
  <si>
    <t>zůstatek z července 2013</t>
  </si>
  <si>
    <t>PPD/6</t>
  </si>
  <si>
    <t>příspěvek od rodičů MŠ Vrbátky</t>
  </si>
  <si>
    <t>VPD/39</t>
  </si>
  <si>
    <t>Mindok - hry pro školní družinu</t>
  </si>
  <si>
    <t>PENĚŽNÍ DENÍK Srpen 2013</t>
  </si>
  <si>
    <t>zůstatek z února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</si>
</sst>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0\ &quot;Kč&quot;"/>
    <numFmt numFmtId="165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3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14" fontId="0" fillId="0" borderId="4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14" fontId="0" fillId="0" borderId="7" xfId="0" applyNumberForma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49" fontId="0" fillId="0" borderId="12" xfId="0" applyNumberFormat="1" applyBorder="1" applyAlignment="1">
      <alignment horizontal="center" vertical="center" wrapText="1" shrinkToFit="1"/>
    </xf>
    <xf numFmtId="49" fontId="0" fillId="0" borderId="13" xfId="0" applyNumberFormat="1" applyBorder="1" applyAlignment="1">
      <alignment horizontal="center" vertical="center" wrapText="1" shrinkToFit="1"/>
    </xf>
    <xf numFmtId="164" fontId="0" fillId="0" borderId="12" xfId="0" applyNumberFormat="1" applyBorder="1" applyAlignment="1">
      <alignment horizontal="center" vertical="center" wrapText="1" shrinkToFit="1"/>
    </xf>
    <xf numFmtId="164" fontId="0" fillId="0" borderId="13" xfId="0" applyNumberFormat="1" applyBorder="1" applyAlignment="1">
      <alignment horizontal="center" vertical="center" wrapText="1" shrinkToFit="1"/>
    </xf>
    <xf numFmtId="2" fontId="0" fillId="0" borderId="12" xfId="0" applyNumberFormat="1" applyBorder="1" applyAlignment="1">
      <alignment horizontal="center" vertical="center" wrapText="1" shrinkToFit="1"/>
    </xf>
    <xf numFmtId="2" fontId="0" fillId="0" borderId="6" xfId="0" applyNumberFormat="1" applyBorder="1" applyAlignment="1">
      <alignment horizontal="center" vertical="center" wrapText="1" shrinkToFit="1"/>
    </xf>
    <xf numFmtId="2" fontId="0" fillId="0" borderId="13" xfId="0" applyNumberFormat="1" applyBorder="1" applyAlignment="1">
      <alignment horizontal="center" vertical="center" wrapText="1" shrinkToFit="1"/>
    </xf>
    <xf numFmtId="2" fontId="0" fillId="0" borderId="9" xfId="0" applyNumberFormat="1" applyBorder="1" applyAlignment="1">
      <alignment horizontal="center" vertical="center" wrapText="1" shrinkToFit="1"/>
    </xf>
    <xf numFmtId="14" fontId="0" fillId="2" borderId="7" xfId="0" applyNumberFormat="1" applyFill="1" applyBorder="1" applyAlignment="1">
      <alignment horizontal="center" vertical="center" wrapText="1" shrinkToFit="1"/>
    </xf>
    <xf numFmtId="49" fontId="0" fillId="2" borderId="13" xfId="0" applyNumberFormat="1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2" fontId="0" fillId="2" borderId="13" xfId="0" applyNumberFormat="1" applyFill="1" applyBorder="1" applyAlignment="1">
      <alignment horizontal="center" vertical="center" wrapText="1" shrinkToFit="1"/>
    </xf>
    <xf numFmtId="2" fontId="0" fillId="2" borderId="6" xfId="0" applyNumberFormat="1" applyFill="1" applyBorder="1" applyAlignment="1">
      <alignment horizontal="center" vertical="center" wrapText="1" shrinkToFit="1"/>
    </xf>
    <xf numFmtId="164" fontId="0" fillId="2" borderId="13" xfId="0" applyNumberForma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8" fontId="0" fillId="2" borderId="11" xfId="0" applyNumberFormat="1" applyFill="1" applyBorder="1" applyAlignment="1">
      <alignment horizontal="center" vertical="center" wrapText="1" shrinkToFit="1"/>
    </xf>
    <xf numFmtId="164" fontId="0" fillId="0" borderId="4" xfId="0" applyNumberFormat="1" applyBorder="1" applyAlignment="1">
      <alignment horizontal="center" vertical="center" wrapText="1" shrinkToFit="1"/>
    </xf>
    <xf numFmtId="164" fontId="0" fillId="0" borderId="7" xfId="0" applyNumberFormat="1" applyBorder="1" applyAlignment="1">
      <alignment horizontal="center" vertical="center" wrapText="1" shrinkToFit="1"/>
    </xf>
    <xf numFmtId="164" fontId="0" fillId="2" borderId="7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5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3" xfId="0" applyNumberForma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8" fontId="0" fillId="2" borderId="13" xfId="0" applyNumberFormat="1" applyFill="1" applyBorder="1" applyAlignment="1">
      <alignment horizontal="center" vertical="center" wrapText="1" shrinkToFit="1"/>
    </xf>
    <xf numFmtId="14" fontId="0" fillId="0" borderId="13" xfId="0" applyNumberFormat="1" applyFill="1" applyBorder="1" applyAlignment="1">
      <alignment horizontal="center" vertical="center" wrapText="1" shrinkToFit="1"/>
    </xf>
    <xf numFmtId="49" fontId="0" fillId="0" borderId="13" xfId="0" applyNumberFormat="1" applyFill="1" applyBorder="1" applyAlignment="1">
      <alignment horizontal="center" vertical="center" wrapText="1" shrinkToFit="1"/>
    </xf>
    <xf numFmtId="2" fontId="0" fillId="0" borderId="13" xfId="0" applyNumberForma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8" fontId="0" fillId="0" borderId="1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164" fontId="0" fillId="0" borderId="7" xfId="0" applyNumberFormat="1" applyFill="1" applyBorder="1" applyAlignment="1">
      <alignment horizontal="center" vertical="center" wrapText="1" shrinkToFit="1"/>
    </xf>
    <xf numFmtId="2" fontId="0" fillId="0" borderId="9" xfId="0" applyNumberFormat="1" applyFill="1" applyBorder="1" applyAlignment="1">
      <alignment horizontal="center" vertical="center" wrapText="1" shrinkToFit="1"/>
    </xf>
    <xf numFmtId="164" fontId="0" fillId="0" borderId="2" xfId="0" applyNumberFormat="1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2" fontId="0" fillId="2" borderId="2" xfId="0" applyNumberFormat="1" applyFill="1" applyBorder="1" applyAlignment="1">
      <alignment horizontal="center" vertical="center" wrapText="1" shrinkToFit="1"/>
    </xf>
    <xf numFmtId="2" fontId="0" fillId="2" borderId="3" xfId="0" applyNumberFormat="1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164" fontId="0" fillId="2" borderId="12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165" fontId="0" fillId="0" borderId="10" xfId="0" applyNumberFormat="1" applyFill="1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8" fontId="0" fillId="0" borderId="15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8" fontId="0" fillId="0" borderId="16" xfId="0" applyNumberForma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8" fontId="0" fillId="0" borderId="20" xfId="0" applyNumberForma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64" fontId="0" fillId="0" borderId="5" xfId="0" applyNumberFormat="1" applyBorder="1" applyAlignment="1">
      <alignment horizontal="center" vertical="center" wrapText="1" shrinkToFit="1"/>
    </xf>
    <xf numFmtId="8" fontId="0" fillId="2" borderId="1" xfId="0" applyNumberFormat="1" applyFill="1" applyBorder="1" applyAlignment="1">
      <alignment horizontal="center" vertical="center" wrapText="1" shrinkToFit="1"/>
    </xf>
    <xf numFmtId="8" fontId="0" fillId="2" borderId="7" xfId="0" applyNumberFormat="1" applyFill="1" applyBorder="1" applyAlignment="1">
      <alignment horizontal="center" vertical="center" wrapText="1" shrinkToFit="1"/>
    </xf>
    <xf numFmtId="164" fontId="0" fillId="0" borderId="13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14" fontId="0" fillId="0" borderId="33" xfId="0" applyNumberFormat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ltimedia\Downloads\pokladn&#237;%20kniha%20do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81">
          <cell r="T81">
            <v>135438.63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workbookViewId="0">
      <selection sqref="A1:K2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3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3" ht="42.7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1"/>
    </row>
    <row r="3" spans="1:13" ht="27" customHeight="1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  <c r="M3" s="1"/>
    </row>
    <row r="4" spans="1:13" ht="24.75" customHeight="1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  <c r="M4" s="1"/>
    </row>
    <row r="5" spans="1:13" ht="15" customHeight="1" x14ac:dyDescent="0.25">
      <c r="A5" s="8">
        <v>41275</v>
      </c>
      <c r="B5" s="18"/>
      <c r="C5" s="9" t="s">
        <v>11</v>
      </c>
      <c r="D5" s="35"/>
      <c r="E5" s="22"/>
      <c r="F5" s="23">
        <f>L5-I5</f>
        <v>41371.210000000006</v>
      </c>
      <c r="G5" s="10"/>
      <c r="H5" s="20"/>
      <c r="I5" s="9">
        <v>94067.42</v>
      </c>
      <c r="J5" s="10"/>
      <c r="K5" s="11"/>
      <c r="L5" s="91">
        <f>[1]List1!$T$81</f>
        <v>135438.63</v>
      </c>
      <c r="M5" s="1"/>
    </row>
    <row r="6" spans="1:13" x14ac:dyDescent="0.25">
      <c r="A6" s="8">
        <v>41283</v>
      </c>
      <c r="B6" s="18" t="s">
        <v>29</v>
      </c>
      <c r="C6" s="9" t="s">
        <v>10</v>
      </c>
      <c r="D6" s="35"/>
      <c r="E6" s="22"/>
      <c r="F6" s="23">
        <f>F5+D6-E6</f>
        <v>41371.210000000006</v>
      </c>
      <c r="G6" s="10"/>
      <c r="H6" s="20">
        <v>2414</v>
      </c>
      <c r="I6" s="9">
        <f t="shared" ref="I6:I14" si="0">I5+G6-H6</f>
        <v>91653.42</v>
      </c>
      <c r="J6" s="10"/>
      <c r="K6" s="11"/>
      <c r="L6" s="17">
        <f t="shared" ref="L6:L15" si="1">F6+I6</f>
        <v>133024.63</v>
      </c>
      <c r="M6" s="1"/>
    </row>
    <row r="7" spans="1:13" x14ac:dyDescent="0.25">
      <c r="A7" s="12">
        <v>41283</v>
      </c>
      <c r="B7" s="19" t="s">
        <v>29</v>
      </c>
      <c r="C7" s="13" t="s">
        <v>13</v>
      </c>
      <c r="D7" s="36"/>
      <c r="E7" s="24"/>
      <c r="F7" s="25">
        <f>F6+D7-E7</f>
        <v>41371.210000000006</v>
      </c>
      <c r="G7" s="14"/>
      <c r="H7" s="21">
        <v>1824</v>
      </c>
      <c r="I7" s="9">
        <f t="shared" si="0"/>
        <v>89829.42</v>
      </c>
      <c r="J7" s="14"/>
      <c r="K7" s="15"/>
      <c r="L7" s="17">
        <f t="shared" si="1"/>
        <v>131200.63</v>
      </c>
      <c r="M7" s="1"/>
    </row>
    <row r="8" spans="1:13" x14ac:dyDescent="0.25">
      <c r="A8" s="12">
        <v>41291</v>
      </c>
      <c r="B8" s="19" t="s">
        <v>14</v>
      </c>
      <c r="C8" s="13" t="s">
        <v>15</v>
      </c>
      <c r="D8" s="36"/>
      <c r="E8" s="24">
        <v>359</v>
      </c>
      <c r="F8" s="23">
        <f t="shared" ref="F8:F13" si="2">F7+D8-E8</f>
        <v>41012.210000000006</v>
      </c>
      <c r="G8" s="14"/>
      <c r="H8" s="21"/>
      <c r="I8" s="9">
        <f t="shared" si="0"/>
        <v>89829.42</v>
      </c>
      <c r="J8" s="14"/>
      <c r="K8" s="15"/>
      <c r="L8" s="17">
        <f t="shared" si="1"/>
        <v>130841.63</v>
      </c>
      <c r="M8" s="1"/>
    </row>
    <row r="9" spans="1:13" x14ac:dyDescent="0.25">
      <c r="A9" s="12">
        <v>41300</v>
      </c>
      <c r="B9" s="19" t="s">
        <v>29</v>
      </c>
      <c r="C9" s="13" t="s">
        <v>16</v>
      </c>
      <c r="D9" s="36"/>
      <c r="E9" s="24"/>
      <c r="F9" s="25">
        <f t="shared" si="2"/>
        <v>41012.210000000006</v>
      </c>
      <c r="G9" s="14"/>
      <c r="H9" s="21">
        <v>4</v>
      </c>
      <c r="I9" s="9">
        <f t="shared" si="0"/>
        <v>89825.42</v>
      </c>
      <c r="J9" s="14"/>
      <c r="K9" s="15"/>
      <c r="L9" s="17">
        <f t="shared" si="1"/>
        <v>130837.63</v>
      </c>
      <c r="M9" s="1"/>
    </row>
    <row r="10" spans="1:13" x14ac:dyDescent="0.25">
      <c r="A10" s="12">
        <v>41304</v>
      </c>
      <c r="B10" s="19" t="s">
        <v>17</v>
      </c>
      <c r="C10" s="13" t="s">
        <v>18</v>
      </c>
      <c r="D10" s="36"/>
      <c r="E10" s="24">
        <v>290</v>
      </c>
      <c r="F10" s="23">
        <f t="shared" si="2"/>
        <v>40722.210000000006</v>
      </c>
      <c r="G10" s="14"/>
      <c r="H10" s="21"/>
      <c r="I10" s="9">
        <f t="shared" si="0"/>
        <v>89825.42</v>
      </c>
      <c r="J10" s="14"/>
      <c r="K10" s="15"/>
      <c r="L10" s="17">
        <f t="shared" si="1"/>
        <v>130547.63</v>
      </c>
      <c r="M10" s="1"/>
    </row>
    <row r="11" spans="1:13" ht="30" x14ac:dyDescent="0.25">
      <c r="A11" s="12">
        <v>41304</v>
      </c>
      <c r="B11" s="19" t="s">
        <v>19</v>
      </c>
      <c r="C11" s="13" t="s">
        <v>20</v>
      </c>
      <c r="D11" s="36"/>
      <c r="E11" s="24">
        <v>1119</v>
      </c>
      <c r="F11" s="25">
        <f t="shared" si="2"/>
        <v>39603.210000000006</v>
      </c>
      <c r="G11" s="14"/>
      <c r="H11" s="21"/>
      <c r="I11" s="9">
        <f t="shared" si="0"/>
        <v>89825.42</v>
      </c>
      <c r="J11" s="14"/>
      <c r="K11" s="15"/>
      <c r="L11" s="17">
        <f t="shared" si="1"/>
        <v>129428.63</v>
      </c>
      <c r="M11" s="1"/>
    </row>
    <row r="12" spans="1:13" x14ac:dyDescent="0.25">
      <c r="A12" s="12">
        <v>41304</v>
      </c>
      <c r="B12" s="19" t="s">
        <v>21</v>
      </c>
      <c r="C12" s="13" t="s">
        <v>22</v>
      </c>
      <c r="D12" s="36"/>
      <c r="E12" s="24">
        <v>865</v>
      </c>
      <c r="F12" s="23">
        <f t="shared" si="2"/>
        <v>38738.210000000006</v>
      </c>
      <c r="G12" s="14"/>
      <c r="H12" s="21"/>
      <c r="I12" s="9">
        <f t="shared" si="0"/>
        <v>89825.42</v>
      </c>
      <c r="J12" s="14"/>
      <c r="K12" s="15"/>
      <c r="L12" s="17">
        <f t="shared" si="1"/>
        <v>128563.63</v>
      </c>
      <c r="M12" s="1"/>
    </row>
    <row r="13" spans="1:13" x14ac:dyDescent="0.25">
      <c r="A13" s="12">
        <v>41304</v>
      </c>
      <c r="B13" s="19" t="s">
        <v>23</v>
      </c>
      <c r="C13" s="13" t="s">
        <v>24</v>
      </c>
      <c r="D13" s="36"/>
      <c r="E13" s="24">
        <v>49</v>
      </c>
      <c r="F13" s="25">
        <f t="shared" si="2"/>
        <v>38689.210000000006</v>
      </c>
      <c r="G13" s="14"/>
      <c r="H13" s="21"/>
      <c r="I13" s="9">
        <f t="shared" si="0"/>
        <v>89825.42</v>
      </c>
      <c r="J13" s="14"/>
      <c r="K13" s="15"/>
      <c r="L13" s="17">
        <f t="shared" si="1"/>
        <v>128514.63</v>
      </c>
      <c r="M13" s="1"/>
    </row>
    <row r="14" spans="1:13" x14ac:dyDescent="0.25">
      <c r="A14" s="12">
        <v>41305</v>
      </c>
      <c r="B14" s="19"/>
      <c r="C14" s="13" t="s">
        <v>27</v>
      </c>
      <c r="D14" s="36"/>
      <c r="E14" s="24"/>
      <c r="F14" s="25">
        <f>F13+D14-E14</f>
        <v>38689.210000000006</v>
      </c>
      <c r="G14" s="14">
        <v>0.78</v>
      </c>
      <c r="H14" s="21"/>
      <c r="I14" s="9">
        <f t="shared" si="0"/>
        <v>89826.2</v>
      </c>
      <c r="J14" s="14"/>
      <c r="K14" s="15"/>
      <c r="L14" s="17">
        <f t="shared" si="1"/>
        <v>128515.41</v>
      </c>
      <c r="M14" s="1"/>
    </row>
    <row r="15" spans="1:13" x14ac:dyDescent="0.25">
      <c r="A15" s="53">
        <v>41305</v>
      </c>
      <c r="B15" s="27"/>
      <c r="C15" s="54" t="s">
        <v>25</v>
      </c>
      <c r="D15" s="32">
        <f>SUM(D5:D13)</f>
        <v>0</v>
      </c>
      <c r="E15" s="30">
        <f>SUM(E5:E13)</f>
        <v>2682</v>
      </c>
      <c r="F15" s="30">
        <f>F5+D15-E15</f>
        <v>38689.210000000006</v>
      </c>
      <c r="G15" s="54">
        <f>SUM(G5:G14)</f>
        <v>0.78</v>
      </c>
      <c r="H15" s="32">
        <f>SUM(H5:H13)</f>
        <v>4242</v>
      </c>
      <c r="I15" s="32">
        <f>I5+G15-H15</f>
        <v>89826.2</v>
      </c>
      <c r="J15" s="54">
        <v>0</v>
      </c>
      <c r="K15" s="54">
        <v>0</v>
      </c>
      <c r="L15" s="55">
        <f t="shared" si="1"/>
        <v>128515.41</v>
      </c>
      <c r="M15" s="1"/>
    </row>
    <row r="16" spans="1:13" x14ac:dyDescent="0.25">
      <c r="A16" s="41"/>
      <c r="B16" s="42"/>
      <c r="C16" s="43"/>
      <c r="D16" s="44"/>
      <c r="E16" s="45"/>
      <c r="F16" s="45"/>
      <c r="G16" s="43"/>
      <c r="H16" s="44"/>
      <c r="I16" s="43"/>
      <c r="J16" s="43"/>
      <c r="K16" s="43"/>
      <c r="L16" s="46"/>
      <c r="M16" s="1"/>
    </row>
    <row r="17" spans="1:13" x14ac:dyDescent="0.25">
      <c r="A17" s="41"/>
      <c r="B17" s="42"/>
      <c r="C17" s="43"/>
      <c r="D17" s="44"/>
      <c r="E17" s="45"/>
      <c r="F17" s="45"/>
      <c r="G17" s="43"/>
      <c r="H17" s="44"/>
      <c r="I17" s="43"/>
      <c r="J17" s="43"/>
      <c r="K17" s="43"/>
      <c r="L17" s="46"/>
      <c r="M17" s="1"/>
    </row>
    <row r="18" spans="1:13" x14ac:dyDescent="0.25">
      <c r="A18" s="41"/>
      <c r="B18" s="42"/>
      <c r="C18" s="43"/>
      <c r="D18" s="44"/>
      <c r="E18" s="45"/>
      <c r="F18" s="45"/>
      <c r="G18" s="43"/>
      <c r="H18" s="44"/>
      <c r="I18" s="43"/>
      <c r="J18" s="43"/>
      <c r="K18" s="43"/>
      <c r="L18" s="46"/>
      <c r="M18" s="1"/>
    </row>
    <row r="19" spans="1:13" x14ac:dyDescent="0.25">
      <c r="A19" s="41"/>
      <c r="B19" s="42"/>
      <c r="C19" s="43"/>
      <c r="D19" s="44"/>
      <c r="E19" s="45"/>
      <c r="F19" s="45"/>
      <c r="G19" s="43"/>
      <c r="H19" s="44"/>
      <c r="I19" s="43"/>
      <c r="J19" s="43"/>
      <c r="K19" s="43"/>
      <c r="L19" s="46"/>
      <c r="M19" s="1"/>
    </row>
    <row r="20" spans="1:13" x14ac:dyDescent="0.25">
      <c r="A20" s="41"/>
      <c r="B20" s="42"/>
      <c r="C20" s="43"/>
      <c r="D20" s="44"/>
      <c r="E20" s="45"/>
      <c r="F20" s="45"/>
      <c r="G20" s="43"/>
      <c r="H20" s="44"/>
      <c r="I20" s="43"/>
      <c r="J20" s="43"/>
      <c r="K20" s="43"/>
      <c r="L20" s="46"/>
      <c r="M20" s="1"/>
    </row>
    <row r="21" spans="1:13" x14ac:dyDescent="0.25">
      <c r="A21" s="41"/>
      <c r="B21" s="42"/>
      <c r="C21" s="43"/>
      <c r="D21" s="44"/>
      <c r="E21" s="45"/>
      <c r="F21" s="45"/>
      <c r="G21" s="43"/>
      <c r="H21" s="44"/>
      <c r="I21" s="43"/>
      <c r="J21" s="43"/>
      <c r="K21" s="43"/>
      <c r="L21" s="46"/>
      <c r="M21" s="1"/>
    </row>
    <row r="22" spans="1:13" x14ac:dyDescent="0.25">
      <c r="A22" s="41"/>
      <c r="B22" s="42"/>
      <c r="C22" s="43"/>
      <c r="D22" s="44"/>
      <c r="E22" s="45"/>
      <c r="F22" s="45"/>
      <c r="G22" s="43"/>
      <c r="H22" s="44"/>
      <c r="I22" s="43"/>
      <c r="J22" s="43"/>
      <c r="K22" s="43"/>
      <c r="L22" s="46"/>
      <c r="M22" s="1"/>
    </row>
    <row r="23" spans="1:13" x14ac:dyDescent="0.25">
      <c r="A23" s="41"/>
      <c r="B23" s="42"/>
      <c r="C23" s="43"/>
      <c r="D23" s="44"/>
      <c r="E23" s="45"/>
      <c r="F23" s="45"/>
      <c r="G23" s="43"/>
      <c r="H23" s="44"/>
      <c r="I23" s="43"/>
      <c r="J23" s="43"/>
      <c r="K23" s="43"/>
      <c r="L23" s="46"/>
      <c r="M23" s="1"/>
    </row>
    <row r="24" spans="1:13" x14ac:dyDescent="0.25">
      <c r="A24" s="41"/>
      <c r="B24" s="42"/>
      <c r="C24" s="43"/>
      <c r="D24" s="44"/>
      <c r="E24" s="45"/>
      <c r="F24" s="45"/>
      <c r="G24" s="43"/>
      <c r="H24" s="44"/>
      <c r="I24" s="43"/>
      <c r="J24" s="43"/>
      <c r="K24" s="43"/>
      <c r="L24" s="46"/>
      <c r="M24" s="1"/>
    </row>
    <row r="25" spans="1:13" x14ac:dyDescent="0.25">
      <c r="A25" s="41"/>
      <c r="B25" s="42"/>
      <c r="C25" s="43"/>
      <c r="D25" s="44"/>
      <c r="E25" s="45"/>
      <c r="F25" s="45"/>
      <c r="G25" s="43"/>
      <c r="H25" s="44"/>
      <c r="I25" s="43"/>
      <c r="J25" s="43"/>
      <c r="K25" s="43"/>
      <c r="L25" s="46"/>
      <c r="M25" s="1"/>
    </row>
    <row r="26" spans="1:13" x14ac:dyDescent="0.25">
      <c r="A26" s="41"/>
      <c r="B26" s="42"/>
      <c r="C26" s="43"/>
      <c r="D26" s="44"/>
      <c r="E26" s="45"/>
      <c r="F26" s="45"/>
      <c r="G26" s="43"/>
      <c r="H26" s="44"/>
      <c r="I26" s="43"/>
      <c r="J26" s="43"/>
      <c r="K26" s="43"/>
      <c r="L26" s="46"/>
      <c r="M26" s="1"/>
    </row>
    <row r="27" spans="1:13" s="39" customFormat="1" x14ac:dyDescent="0.25">
      <c r="A27" s="47"/>
      <c r="B27" s="48"/>
      <c r="C27" s="49"/>
      <c r="D27" s="50"/>
      <c r="E27" s="51"/>
      <c r="F27" s="51"/>
      <c r="G27" s="49"/>
      <c r="H27" s="50"/>
      <c r="I27" s="50"/>
      <c r="J27" s="49"/>
      <c r="K27" s="49"/>
      <c r="L27" s="52"/>
      <c r="M27" s="38"/>
    </row>
    <row r="28" spans="1:13" x14ac:dyDescent="0.25">
      <c r="A28" s="41"/>
      <c r="B28" s="42"/>
      <c r="C28" s="43"/>
      <c r="D28" s="44"/>
      <c r="E28" s="45"/>
      <c r="F28" s="45"/>
      <c r="G28" s="43"/>
      <c r="H28" s="44"/>
      <c r="I28" s="43"/>
      <c r="J28" s="43"/>
      <c r="K28" s="43"/>
      <c r="L28" s="46"/>
      <c r="M28" s="1"/>
    </row>
    <row r="29" spans="1:13" x14ac:dyDescent="0.25">
      <c r="A29" s="41"/>
      <c r="B29" s="42"/>
      <c r="C29" s="43"/>
      <c r="D29" s="44"/>
      <c r="E29" s="45"/>
      <c r="F29" s="45"/>
      <c r="G29" s="43"/>
      <c r="H29" s="44"/>
      <c r="I29" s="43"/>
      <c r="J29" s="43"/>
      <c r="K29" s="43"/>
      <c r="L29" s="46"/>
      <c r="M29" s="1"/>
    </row>
    <row r="30" spans="1:13" x14ac:dyDescent="0.25">
      <c r="A30" s="43"/>
      <c r="B30" s="42"/>
      <c r="C30" s="43"/>
      <c r="D30" s="44"/>
      <c r="E30" s="45"/>
      <c r="F30" s="45"/>
      <c r="G30" s="43"/>
      <c r="H30" s="44"/>
      <c r="I30" s="43"/>
      <c r="J30" s="43"/>
      <c r="K30" s="43"/>
      <c r="L30" s="46"/>
      <c r="M30" s="1"/>
    </row>
    <row r="31" spans="1:13" x14ac:dyDescent="0.25">
      <c r="A31" s="43"/>
      <c r="B31" s="42"/>
      <c r="C31" s="43"/>
      <c r="D31" s="44"/>
      <c r="E31" s="45"/>
      <c r="F31" s="45"/>
      <c r="G31" s="43"/>
      <c r="H31" s="44"/>
      <c r="I31" s="43"/>
      <c r="J31" s="43"/>
      <c r="K31" s="43"/>
      <c r="L31" s="46"/>
      <c r="M31" s="1"/>
    </row>
    <row r="32" spans="1:13" x14ac:dyDescent="0.25">
      <c r="A32" s="43"/>
      <c r="B32" s="42"/>
      <c r="C32" s="43"/>
      <c r="D32" s="44"/>
      <c r="E32" s="45"/>
      <c r="F32" s="45"/>
      <c r="G32" s="43"/>
      <c r="H32" s="44"/>
      <c r="I32" s="43"/>
      <c r="J32" s="43"/>
      <c r="K32" s="43"/>
      <c r="L32" s="46"/>
      <c r="M32" s="1"/>
    </row>
    <row r="33" spans="1:13" x14ac:dyDescent="0.25">
      <c r="A33" s="43"/>
      <c r="B33" s="42"/>
      <c r="C33" s="43"/>
      <c r="D33" s="44"/>
      <c r="E33" s="45"/>
      <c r="F33" s="45"/>
      <c r="G33" s="43"/>
      <c r="H33" s="44"/>
      <c r="I33" s="43"/>
      <c r="J33" s="43"/>
      <c r="K33" s="43"/>
      <c r="L33" s="46"/>
      <c r="M33" s="1"/>
    </row>
    <row r="34" spans="1:13" x14ac:dyDescent="0.25">
      <c r="A34" s="43"/>
      <c r="B34" s="42"/>
      <c r="C34" s="43"/>
      <c r="D34" s="44"/>
      <c r="E34" s="45"/>
      <c r="F34" s="45"/>
      <c r="G34" s="43"/>
      <c r="H34" s="44"/>
      <c r="I34" s="43"/>
      <c r="J34" s="43"/>
      <c r="K34" s="43"/>
      <c r="L34" s="46"/>
      <c r="M34" s="1"/>
    </row>
    <row r="35" spans="1:13" x14ac:dyDescent="0.25">
      <c r="A35" s="43"/>
      <c r="B35" s="42"/>
      <c r="C35" s="43"/>
      <c r="D35" s="44"/>
      <c r="E35" s="45"/>
      <c r="F35" s="45"/>
      <c r="G35" s="43"/>
      <c r="H35" s="44"/>
      <c r="I35" s="43"/>
      <c r="J35" s="43"/>
      <c r="K35" s="43"/>
      <c r="L35" s="46"/>
      <c r="M35" s="1"/>
    </row>
    <row r="36" spans="1:13" x14ac:dyDescent="0.25">
      <c r="A36" s="43"/>
      <c r="B36" s="42"/>
      <c r="C36" s="43"/>
      <c r="D36" s="44"/>
      <c r="E36" s="45"/>
      <c r="F36" s="45"/>
      <c r="G36" s="43"/>
      <c r="H36" s="44"/>
      <c r="I36" s="43"/>
      <c r="J36" s="43"/>
      <c r="K36" s="43"/>
      <c r="L36" s="46"/>
      <c r="M36" s="1"/>
    </row>
    <row r="37" spans="1:13" x14ac:dyDescent="0.25">
      <c r="A37" s="43"/>
      <c r="B37" s="42"/>
      <c r="C37" s="43"/>
      <c r="D37" s="44"/>
      <c r="E37" s="45"/>
      <c r="F37" s="45"/>
      <c r="G37" s="43"/>
      <c r="H37" s="44"/>
      <c r="I37" s="43"/>
      <c r="J37" s="43"/>
      <c r="K37" s="43"/>
      <c r="L37" s="46"/>
      <c r="M37" s="1"/>
    </row>
    <row r="38" spans="1:13" x14ac:dyDescent="0.25">
      <c r="A38" s="43"/>
      <c r="B38" s="42"/>
      <c r="C38" s="43"/>
      <c r="D38" s="44"/>
      <c r="E38" s="45"/>
      <c r="F38" s="45"/>
      <c r="G38" s="43"/>
      <c r="H38" s="44"/>
      <c r="I38" s="43"/>
      <c r="J38" s="43"/>
      <c r="K38" s="43"/>
      <c r="L38" s="46"/>
      <c r="M38" s="1"/>
    </row>
    <row r="39" spans="1:13" x14ac:dyDescent="0.25">
      <c r="A39" s="43"/>
      <c r="B39" s="42"/>
      <c r="C39" s="43"/>
      <c r="D39" s="44"/>
      <c r="E39" s="45"/>
      <c r="F39" s="45"/>
      <c r="G39" s="43"/>
      <c r="H39" s="44"/>
      <c r="I39" s="43"/>
      <c r="J39" s="43"/>
      <c r="K39" s="43"/>
      <c r="L39" s="46"/>
      <c r="M39" s="1"/>
    </row>
    <row r="40" spans="1:13" x14ac:dyDescent="0.25">
      <c r="A40" s="43"/>
      <c r="B40" s="42"/>
      <c r="C40" s="43"/>
      <c r="D40" s="44"/>
      <c r="E40" s="45"/>
      <c r="F40" s="45"/>
      <c r="G40" s="43"/>
      <c r="H40" s="44"/>
      <c r="I40" s="43"/>
      <c r="J40" s="43"/>
      <c r="K40" s="43"/>
      <c r="L40" s="46"/>
      <c r="M40" s="1"/>
    </row>
    <row r="41" spans="1:13" x14ac:dyDescent="0.25">
      <c r="A41" s="43"/>
      <c r="B41" s="42"/>
      <c r="C41" s="43"/>
      <c r="D41" s="44"/>
      <c r="E41" s="45"/>
      <c r="F41" s="45"/>
      <c r="G41" s="43"/>
      <c r="H41" s="44"/>
      <c r="I41" s="43"/>
      <c r="J41" s="43"/>
      <c r="K41" s="43"/>
      <c r="L41" s="46"/>
      <c r="M41" s="1"/>
    </row>
    <row r="42" spans="1:13" x14ac:dyDescent="0.25">
      <c r="A42" s="43"/>
      <c r="B42" s="42"/>
      <c r="C42" s="43"/>
      <c r="D42" s="44"/>
      <c r="E42" s="45"/>
      <c r="F42" s="45"/>
      <c r="G42" s="43"/>
      <c r="H42" s="44"/>
      <c r="I42" s="43"/>
      <c r="J42" s="43"/>
      <c r="K42" s="43"/>
      <c r="L42" s="46"/>
      <c r="M42" s="1"/>
    </row>
    <row r="43" spans="1:13" x14ac:dyDescent="0.25">
      <c r="A43" s="43"/>
      <c r="B43" s="42"/>
      <c r="C43" s="43"/>
      <c r="D43" s="44"/>
      <c r="E43" s="45"/>
      <c r="F43" s="45"/>
      <c r="G43" s="43"/>
      <c r="H43" s="44"/>
      <c r="I43" s="43"/>
      <c r="J43" s="43"/>
      <c r="K43" s="43"/>
      <c r="L43" s="46"/>
      <c r="M43" s="1"/>
    </row>
    <row r="44" spans="1:13" x14ac:dyDescent="0.25">
      <c r="A44" s="43"/>
      <c r="B44" s="42"/>
      <c r="C44" s="43"/>
      <c r="D44" s="44"/>
      <c r="E44" s="45"/>
      <c r="F44" s="45"/>
      <c r="G44" s="43"/>
      <c r="H44" s="44"/>
      <c r="I44" s="43"/>
      <c r="J44" s="43"/>
      <c r="K44" s="43"/>
      <c r="L44" s="46"/>
      <c r="M44" s="1"/>
    </row>
    <row r="45" spans="1:13" x14ac:dyDescent="0.25">
      <c r="A45" s="43"/>
      <c r="B45" s="42"/>
      <c r="C45" s="43"/>
      <c r="D45" s="44"/>
      <c r="E45" s="45"/>
      <c r="F45" s="45"/>
      <c r="G45" s="43"/>
      <c r="H45" s="44"/>
      <c r="I45" s="43"/>
      <c r="J45" s="43"/>
      <c r="K45" s="43"/>
      <c r="L45" s="46"/>
      <c r="M45" s="1"/>
    </row>
    <row r="46" spans="1:13" x14ac:dyDescent="0.25">
      <c r="A46" s="43"/>
      <c r="B46" s="42"/>
      <c r="C46" s="43"/>
      <c r="D46" s="44"/>
      <c r="E46" s="45"/>
      <c r="F46" s="45"/>
      <c r="G46" s="43"/>
      <c r="H46" s="44"/>
      <c r="I46" s="43"/>
      <c r="J46" s="43"/>
      <c r="K46" s="43"/>
      <c r="L46" s="46"/>
      <c r="M46" s="1"/>
    </row>
    <row r="47" spans="1:13" x14ac:dyDescent="0.25">
      <c r="A47" s="43"/>
      <c r="B47" s="42"/>
      <c r="C47" s="43"/>
      <c r="D47" s="44"/>
      <c r="E47" s="45"/>
      <c r="F47" s="45"/>
      <c r="G47" s="43"/>
      <c r="H47" s="44"/>
      <c r="I47" s="43"/>
      <c r="J47" s="43"/>
      <c r="K47" s="43"/>
      <c r="L47" s="46"/>
      <c r="M47" s="1"/>
    </row>
    <row r="48" spans="1:13" x14ac:dyDescent="0.25">
      <c r="A48" s="43"/>
      <c r="B48" s="42"/>
      <c r="C48" s="43"/>
      <c r="D48" s="44"/>
      <c r="E48" s="45"/>
      <c r="F48" s="45"/>
      <c r="G48" s="43"/>
      <c r="H48" s="44"/>
      <c r="I48" s="43"/>
      <c r="J48" s="43"/>
      <c r="K48" s="43"/>
      <c r="L48" s="46"/>
      <c r="M48" s="1"/>
    </row>
    <row r="49" spans="1:13" x14ac:dyDescent="0.25">
      <c r="A49" s="43"/>
      <c r="B49" s="42"/>
      <c r="C49" s="43"/>
      <c r="D49" s="44"/>
      <c r="E49" s="45"/>
      <c r="F49" s="45"/>
      <c r="G49" s="43"/>
      <c r="H49" s="44"/>
      <c r="I49" s="43"/>
      <c r="J49" s="43"/>
      <c r="K49" s="43"/>
      <c r="L49" s="46"/>
      <c r="M49" s="1"/>
    </row>
    <row r="50" spans="1:13" x14ac:dyDescent="0.25">
      <c r="A50" s="43"/>
      <c r="B50" s="42"/>
      <c r="C50" s="43"/>
      <c r="D50" s="44"/>
      <c r="E50" s="45"/>
      <c r="F50" s="45"/>
      <c r="G50" s="43"/>
      <c r="H50" s="44"/>
      <c r="I50" s="43"/>
      <c r="J50" s="43"/>
      <c r="K50" s="43"/>
      <c r="L50" s="46"/>
      <c r="M50" s="1"/>
    </row>
    <row r="51" spans="1:13" x14ac:dyDescent="0.25">
      <c r="A51" s="43"/>
      <c r="B51" s="42"/>
      <c r="C51" s="43"/>
      <c r="D51" s="44"/>
      <c r="E51" s="45"/>
      <c r="F51" s="45"/>
      <c r="G51" s="43"/>
      <c r="H51" s="44"/>
      <c r="I51" s="43"/>
      <c r="J51" s="43"/>
      <c r="K51" s="43"/>
      <c r="L51" s="46"/>
      <c r="M51" s="1"/>
    </row>
    <row r="52" spans="1:13" x14ac:dyDescent="0.25">
      <c r="A52" s="43"/>
      <c r="B52" s="42"/>
      <c r="C52" s="43"/>
      <c r="D52" s="44"/>
      <c r="E52" s="45"/>
      <c r="F52" s="45"/>
      <c r="G52" s="43"/>
      <c r="H52" s="44"/>
      <c r="I52" s="43"/>
      <c r="J52" s="43"/>
      <c r="K52" s="43"/>
      <c r="L52" s="46"/>
      <c r="M52" s="1"/>
    </row>
    <row r="53" spans="1:13" x14ac:dyDescent="0.25">
      <c r="A53" s="43"/>
      <c r="B53" s="42"/>
      <c r="C53" s="43"/>
      <c r="D53" s="44"/>
      <c r="E53" s="45"/>
      <c r="F53" s="45"/>
      <c r="G53" s="43"/>
      <c r="H53" s="44"/>
      <c r="I53" s="43"/>
      <c r="J53" s="43"/>
      <c r="K53" s="43"/>
      <c r="L53" s="46"/>
      <c r="M53" s="1"/>
    </row>
    <row r="54" spans="1:13" x14ac:dyDescent="0.25">
      <c r="A54" s="43"/>
      <c r="B54" s="42"/>
      <c r="C54" s="43"/>
      <c r="D54" s="44"/>
      <c r="E54" s="45"/>
      <c r="F54" s="45"/>
      <c r="G54" s="43"/>
      <c r="H54" s="44"/>
      <c r="I54" s="43"/>
      <c r="J54" s="43"/>
      <c r="K54" s="43"/>
      <c r="L54" s="46"/>
      <c r="M54" s="1"/>
    </row>
    <row r="55" spans="1:13" x14ac:dyDescent="0.25">
      <c r="A55" s="43"/>
      <c r="B55" s="42"/>
      <c r="C55" s="43"/>
      <c r="D55" s="44"/>
      <c r="E55" s="45"/>
      <c r="F55" s="45"/>
      <c r="G55" s="43"/>
      <c r="H55" s="44"/>
      <c r="I55" s="43"/>
      <c r="J55" s="43"/>
      <c r="K55" s="43"/>
      <c r="L55" s="46"/>
      <c r="M55" s="1"/>
    </row>
    <row r="56" spans="1:13" x14ac:dyDescent="0.25">
      <c r="A56" s="43"/>
      <c r="B56" s="42"/>
      <c r="C56" s="43"/>
      <c r="D56" s="44"/>
      <c r="E56" s="45"/>
      <c r="F56" s="45"/>
      <c r="G56" s="43"/>
      <c r="H56" s="44"/>
      <c r="I56" s="43"/>
      <c r="J56" s="43"/>
      <c r="K56" s="43"/>
      <c r="L56" s="46"/>
      <c r="M56" s="1"/>
    </row>
    <row r="57" spans="1:13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1"/>
    </row>
    <row r="58" spans="1:13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1"/>
    </row>
    <row r="59" spans="1:13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1"/>
    </row>
    <row r="60" spans="1:13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1"/>
    </row>
    <row r="61" spans="1:13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1"/>
    </row>
    <row r="62" spans="1:13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1"/>
    </row>
    <row r="64" spans="1:13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1"/>
    </row>
    <row r="65" spans="1:13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1"/>
    </row>
    <row r="66" spans="1:13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1"/>
    </row>
    <row r="67" spans="1:13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1"/>
    </row>
    <row r="68" spans="1:13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1"/>
    </row>
    <row r="69" spans="1:13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1"/>
    </row>
    <row r="70" spans="1:13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1"/>
    </row>
    <row r="71" spans="1:13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1"/>
    </row>
    <row r="72" spans="1:13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1"/>
    </row>
    <row r="73" spans="1:13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1"/>
    </row>
    <row r="74" spans="1:13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1"/>
    </row>
    <row r="75" spans="1:13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1"/>
    </row>
    <row r="76" spans="1:13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1"/>
    </row>
    <row r="77" spans="1:13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1"/>
    </row>
    <row r="78" spans="1:13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1"/>
    </row>
    <row r="79" spans="1:13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1"/>
    </row>
    <row r="80" spans="1:13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1"/>
    </row>
    <row r="81" spans="1:13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1"/>
    </row>
    <row r="82" spans="1:13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1"/>
    </row>
    <row r="83" spans="1:13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18" sqref="A18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ht="15" customHeight="1" x14ac:dyDescent="0.25">
      <c r="A1" s="92" t="s">
        <v>47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3.7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x14ac:dyDescent="0.25">
      <c r="A5" s="75">
        <v>41306</v>
      </c>
      <c r="B5" s="76"/>
      <c r="C5" s="77" t="s">
        <v>49</v>
      </c>
      <c r="D5" s="78"/>
      <c r="E5" s="76"/>
      <c r="F5" s="79">
        <f>'Leden 2013'!$F$15</f>
        <v>38689.210000000006</v>
      </c>
      <c r="G5" s="80"/>
      <c r="H5" s="81"/>
      <c r="I5" s="77">
        <f>'Leden 2013'!$I$15</f>
        <v>89826.2</v>
      </c>
      <c r="J5" s="78"/>
      <c r="K5" s="82"/>
      <c r="L5" s="46">
        <f>'Leden 2013'!L15</f>
        <v>128515.41</v>
      </c>
    </row>
    <row r="6" spans="1:12" ht="15" customHeight="1" x14ac:dyDescent="0.25">
      <c r="A6" s="8">
        <v>41311</v>
      </c>
      <c r="B6" s="18" t="s">
        <v>26</v>
      </c>
      <c r="C6" s="9" t="s">
        <v>28</v>
      </c>
      <c r="D6" s="35"/>
      <c r="E6" s="22">
        <v>194</v>
      </c>
      <c r="F6" s="23">
        <v>33455.58</v>
      </c>
      <c r="G6" s="10"/>
      <c r="H6" s="20"/>
      <c r="I6" s="9">
        <v>89826.2</v>
      </c>
      <c r="J6" s="10"/>
      <c r="K6" s="11"/>
      <c r="L6" s="17">
        <v>123281.78</v>
      </c>
    </row>
    <row r="7" spans="1:12" ht="15" customHeight="1" x14ac:dyDescent="0.25">
      <c r="A7" s="8">
        <v>41311</v>
      </c>
      <c r="B7" s="18" t="s">
        <v>30</v>
      </c>
      <c r="C7" s="9" t="s">
        <v>31</v>
      </c>
      <c r="D7" s="35"/>
      <c r="E7" s="22"/>
      <c r="F7" s="23">
        <v>33455.58</v>
      </c>
      <c r="G7" s="10"/>
      <c r="H7" s="20">
        <v>23872</v>
      </c>
      <c r="I7" s="9">
        <v>65954.2</v>
      </c>
      <c r="J7" s="10"/>
      <c r="K7" s="11"/>
      <c r="L7" s="17">
        <v>99409.78</v>
      </c>
    </row>
    <row r="8" spans="1:12" ht="15" customHeight="1" x14ac:dyDescent="0.25">
      <c r="A8" s="12">
        <v>41311</v>
      </c>
      <c r="B8" s="19" t="s">
        <v>32</v>
      </c>
      <c r="C8" s="13" t="s">
        <v>33</v>
      </c>
      <c r="D8" s="36"/>
      <c r="E8" s="24">
        <v>588</v>
      </c>
      <c r="F8" s="25">
        <v>32867.58</v>
      </c>
      <c r="G8" s="14"/>
      <c r="H8" s="21"/>
      <c r="I8" s="9">
        <v>65954.2</v>
      </c>
      <c r="J8" s="14"/>
      <c r="K8" s="15"/>
      <c r="L8" s="17">
        <v>98821.78</v>
      </c>
    </row>
    <row r="9" spans="1:12" ht="15" customHeight="1" x14ac:dyDescent="0.25">
      <c r="A9" s="12">
        <v>41313</v>
      </c>
      <c r="B9" s="19" t="s">
        <v>34</v>
      </c>
      <c r="C9" s="13" t="s">
        <v>35</v>
      </c>
      <c r="D9" s="36"/>
      <c r="E9" s="24">
        <v>270</v>
      </c>
      <c r="F9" s="23">
        <v>32597.58</v>
      </c>
      <c r="G9" s="14"/>
      <c r="H9" s="21"/>
      <c r="I9" s="9">
        <v>65954.2</v>
      </c>
      <c r="J9" s="14"/>
      <c r="K9" s="15"/>
      <c r="L9" s="17">
        <v>98551.78</v>
      </c>
    </row>
    <row r="10" spans="1:12" ht="15" customHeight="1" x14ac:dyDescent="0.25">
      <c r="A10" s="12">
        <v>41313</v>
      </c>
      <c r="B10" s="19" t="s">
        <v>36</v>
      </c>
      <c r="C10" s="13" t="s">
        <v>35</v>
      </c>
      <c r="D10" s="36"/>
      <c r="E10" s="24">
        <v>303</v>
      </c>
      <c r="F10" s="25">
        <v>32294.58</v>
      </c>
      <c r="G10" s="14"/>
      <c r="H10" s="21"/>
      <c r="I10" s="9">
        <v>65954.2</v>
      </c>
      <c r="J10" s="14"/>
      <c r="K10" s="15"/>
      <c r="L10" s="17">
        <v>98248.78</v>
      </c>
    </row>
    <row r="11" spans="1:12" ht="15" customHeight="1" x14ac:dyDescent="0.25">
      <c r="A11" s="12">
        <v>41313</v>
      </c>
      <c r="B11" s="19" t="s">
        <v>37</v>
      </c>
      <c r="C11" s="13" t="s">
        <v>38</v>
      </c>
      <c r="D11" s="36">
        <v>1680</v>
      </c>
      <c r="E11" s="24"/>
      <c r="F11" s="23">
        <v>33974.58</v>
      </c>
      <c r="G11" s="14"/>
      <c r="H11" s="21"/>
      <c r="I11" s="9">
        <v>65954.2</v>
      </c>
      <c r="J11" s="14"/>
      <c r="K11" s="15"/>
      <c r="L11" s="17">
        <v>99928.78</v>
      </c>
    </row>
    <row r="12" spans="1:12" ht="15" customHeight="1" x14ac:dyDescent="0.25">
      <c r="A12" s="12">
        <v>41325</v>
      </c>
      <c r="B12" s="19" t="s">
        <v>30</v>
      </c>
      <c r="C12" s="13" t="s">
        <v>39</v>
      </c>
      <c r="D12" s="36"/>
      <c r="E12" s="24"/>
      <c r="F12" s="25">
        <v>33974.58</v>
      </c>
      <c r="G12" s="14"/>
      <c r="H12" s="21">
        <v>900</v>
      </c>
      <c r="I12" s="9">
        <v>65054.2</v>
      </c>
      <c r="J12" s="14"/>
      <c r="K12" s="15"/>
      <c r="L12" s="17">
        <v>99028.78</v>
      </c>
    </row>
    <row r="13" spans="1:12" ht="15" customHeight="1" x14ac:dyDescent="0.25">
      <c r="A13" s="12">
        <v>41326</v>
      </c>
      <c r="B13" s="19" t="s">
        <v>30</v>
      </c>
      <c r="C13" s="13" t="s">
        <v>40</v>
      </c>
      <c r="D13" s="36"/>
      <c r="E13" s="24"/>
      <c r="F13" s="23">
        <v>33974.58</v>
      </c>
      <c r="G13" s="14"/>
      <c r="H13" s="21">
        <v>1829</v>
      </c>
      <c r="I13" s="9">
        <v>63225.2</v>
      </c>
      <c r="J13" s="14"/>
      <c r="K13" s="15"/>
      <c r="L13" s="17">
        <v>97199.78</v>
      </c>
    </row>
    <row r="14" spans="1:12" ht="15" customHeight="1" x14ac:dyDescent="0.25">
      <c r="A14" s="12">
        <v>41328</v>
      </c>
      <c r="B14" s="19" t="s">
        <v>30</v>
      </c>
      <c r="C14" s="13" t="s">
        <v>16</v>
      </c>
      <c r="D14" s="36"/>
      <c r="E14" s="24"/>
      <c r="F14" s="25">
        <v>33974.58</v>
      </c>
      <c r="G14" s="14"/>
      <c r="H14" s="21">
        <v>6</v>
      </c>
      <c r="I14" s="9">
        <v>63219.199999999997</v>
      </c>
      <c r="J14" s="14"/>
      <c r="K14" s="15"/>
      <c r="L14" s="17">
        <v>97193.78</v>
      </c>
    </row>
    <row r="15" spans="1:12" ht="15" customHeight="1" x14ac:dyDescent="0.25">
      <c r="A15" s="12">
        <v>41331</v>
      </c>
      <c r="B15" s="19" t="s">
        <v>30</v>
      </c>
      <c r="C15" s="13" t="s">
        <v>41</v>
      </c>
      <c r="D15" s="36"/>
      <c r="E15" s="24"/>
      <c r="F15" s="25">
        <v>33974.58</v>
      </c>
      <c r="G15" s="14"/>
      <c r="H15" s="21">
        <v>16984</v>
      </c>
      <c r="I15" s="9">
        <v>46235.199999999997</v>
      </c>
      <c r="J15" s="14"/>
      <c r="K15" s="15"/>
      <c r="L15" s="17">
        <v>80209.78</v>
      </c>
    </row>
    <row r="16" spans="1:12" ht="15" customHeight="1" thickBot="1" x14ac:dyDescent="0.3">
      <c r="A16" s="56">
        <v>41333</v>
      </c>
      <c r="B16" s="57" t="s">
        <v>30</v>
      </c>
      <c r="C16" s="59" t="s">
        <v>27</v>
      </c>
      <c r="D16" s="63"/>
      <c r="E16" s="58"/>
      <c r="F16" s="64">
        <v>33974.58</v>
      </c>
      <c r="G16" s="62">
        <v>0.54</v>
      </c>
      <c r="H16" s="65"/>
      <c r="I16" s="74">
        <v>46235.74</v>
      </c>
      <c r="J16" s="66"/>
      <c r="K16" s="67"/>
      <c r="L16" s="61">
        <v>80210.320000000007</v>
      </c>
    </row>
    <row r="17" spans="1:12" ht="15" customHeight="1" thickBot="1" x14ac:dyDescent="0.3">
      <c r="A17" s="53">
        <v>41333</v>
      </c>
      <c r="B17" s="27"/>
      <c r="C17" s="28" t="s">
        <v>25</v>
      </c>
      <c r="D17" s="68">
        <f>SUM(D6:D16)</f>
        <v>1680</v>
      </c>
      <c r="E17" s="69">
        <f>SUM(E6:E16)</f>
        <v>1355</v>
      </c>
      <c r="F17" s="70">
        <f>'Leden 2013'!F15+'Únor 2013'!D17-'Únor 2013'!E17</f>
        <v>39014.210000000006</v>
      </c>
      <c r="G17" s="71">
        <f>SUM(G6:G16)</f>
        <v>0.54</v>
      </c>
      <c r="H17" s="72">
        <f>SUM(H6:H16)</f>
        <v>43591</v>
      </c>
      <c r="I17" s="40">
        <f>'Leden 2013'!I15+G17-H17</f>
        <v>46235.739999999991</v>
      </c>
      <c r="J17" s="89">
        <f>SUM(J5:J16)</f>
        <v>0</v>
      </c>
      <c r="K17" s="73">
        <f>SUM(K5:K15)</f>
        <v>0</v>
      </c>
      <c r="L17" s="60">
        <f>F17+I17</f>
        <v>85249.95</v>
      </c>
    </row>
    <row r="18" spans="1:12" x14ac:dyDescent="0.25">
      <c r="A18" s="47"/>
      <c r="B18" s="48"/>
      <c r="C18" s="49"/>
      <c r="D18" s="50"/>
      <c r="E18" s="51"/>
      <c r="F18" s="51"/>
      <c r="G18" s="49"/>
      <c r="H18" s="50"/>
      <c r="I18" s="49"/>
      <c r="J18" s="49"/>
      <c r="K18" s="49"/>
      <c r="L18" s="52"/>
    </row>
    <row r="19" spans="1:12" x14ac:dyDescent="0.25">
      <c r="A19" s="47"/>
      <c r="B19" s="48"/>
      <c r="C19" s="49"/>
      <c r="D19" s="50"/>
      <c r="E19" s="51"/>
      <c r="F19" s="51"/>
      <c r="G19" s="49"/>
      <c r="H19" s="50"/>
      <c r="I19" s="49"/>
      <c r="J19" s="49"/>
      <c r="K19" s="49"/>
      <c r="L19" s="52"/>
    </row>
    <row r="20" spans="1:12" x14ac:dyDescent="0.25">
      <c r="A20" s="47"/>
      <c r="B20" s="48"/>
      <c r="C20" s="49"/>
      <c r="D20" s="50"/>
      <c r="E20" s="51"/>
      <c r="F20" s="51"/>
      <c r="G20" s="49"/>
      <c r="H20" s="50"/>
      <c r="I20" s="49"/>
      <c r="J20" s="49"/>
      <c r="K20" s="49"/>
      <c r="L20" s="52"/>
    </row>
    <row r="21" spans="1:12" x14ac:dyDescent="0.25">
      <c r="A21" s="47"/>
      <c r="B21" s="48"/>
      <c r="C21" s="49"/>
      <c r="D21" s="50"/>
      <c r="E21" s="51"/>
      <c r="F21" s="51"/>
      <c r="G21" s="49"/>
      <c r="H21" s="50"/>
      <c r="I21" s="49"/>
      <c r="J21" s="49"/>
      <c r="K21" s="49"/>
      <c r="L21" s="52"/>
    </row>
    <row r="22" spans="1:12" x14ac:dyDescent="0.25">
      <c r="A22" s="47"/>
      <c r="B22" s="48"/>
      <c r="C22" s="49"/>
      <c r="D22" s="50"/>
      <c r="E22" s="51"/>
      <c r="F22" s="51"/>
      <c r="G22" s="49"/>
      <c r="H22" s="50"/>
      <c r="I22" s="49"/>
      <c r="J22" s="49"/>
      <c r="K22" s="49"/>
      <c r="L22" s="52"/>
    </row>
    <row r="23" spans="1:12" x14ac:dyDescent="0.25">
      <c r="A23" s="47"/>
      <c r="B23" s="48"/>
      <c r="C23" s="49"/>
      <c r="D23" s="50"/>
      <c r="E23" s="51"/>
      <c r="F23" s="51"/>
      <c r="G23" s="49"/>
      <c r="H23" s="50"/>
      <c r="I23" s="49"/>
      <c r="J23" s="49"/>
      <c r="K23" s="49"/>
      <c r="L23" s="52"/>
    </row>
    <row r="24" spans="1:12" x14ac:dyDescent="0.25">
      <c r="A24" s="47"/>
      <c r="B24" s="48"/>
      <c r="C24" s="49"/>
      <c r="D24" s="50"/>
      <c r="E24" s="51"/>
      <c r="F24" s="51"/>
      <c r="G24" s="49"/>
      <c r="H24" s="50"/>
      <c r="I24" s="49"/>
      <c r="J24" s="49"/>
      <c r="K24" s="49"/>
      <c r="L24" s="52"/>
    </row>
    <row r="25" spans="1:12" x14ac:dyDescent="0.25">
      <c r="A25" s="47"/>
      <c r="B25" s="48"/>
      <c r="C25" s="49"/>
      <c r="D25" s="50"/>
      <c r="E25" s="51"/>
      <c r="F25" s="51"/>
      <c r="G25" s="49"/>
      <c r="H25" s="50"/>
      <c r="I25" s="49"/>
      <c r="J25" s="49"/>
      <c r="K25" s="49"/>
      <c r="L25" s="52"/>
    </row>
    <row r="26" spans="1:12" x14ac:dyDescent="0.25">
      <c r="A26" s="47"/>
      <c r="B26" s="48"/>
      <c r="C26" s="49"/>
      <c r="D26" s="50"/>
      <c r="E26" s="51"/>
      <c r="F26" s="51"/>
      <c r="G26" s="49"/>
      <c r="H26" s="50"/>
      <c r="I26" s="49"/>
      <c r="J26" s="49"/>
      <c r="K26" s="49"/>
      <c r="L26" s="52"/>
    </row>
    <row r="27" spans="1:12" x14ac:dyDescent="0.25">
      <c r="A27" s="47"/>
      <c r="B27" s="48"/>
      <c r="C27" s="49"/>
      <c r="D27" s="50"/>
      <c r="E27" s="51"/>
      <c r="F27" s="51"/>
      <c r="G27" s="49"/>
      <c r="H27" s="50"/>
      <c r="I27" s="49"/>
      <c r="J27" s="49"/>
      <c r="K27" s="49"/>
      <c r="L27" s="52"/>
    </row>
    <row r="28" spans="1:12" x14ac:dyDescent="0.25">
      <c r="A28" s="47"/>
      <c r="B28" s="48"/>
      <c r="C28" s="49"/>
      <c r="D28" s="50"/>
      <c r="E28" s="51"/>
      <c r="F28" s="51"/>
      <c r="G28" s="49"/>
      <c r="H28" s="50"/>
      <c r="I28" s="50"/>
      <c r="J28" s="49"/>
      <c r="K28" s="49"/>
      <c r="L28" s="52"/>
    </row>
    <row r="29" spans="1:12" x14ac:dyDescent="0.25">
      <c r="A29" s="47"/>
      <c r="B29" s="48"/>
      <c r="C29" s="49"/>
      <c r="D29" s="50"/>
      <c r="E29" s="51"/>
      <c r="F29" s="51"/>
      <c r="G29" s="49"/>
      <c r="H29" s="50"/>
      <c r="I29" s="49"/>
      <c r="J29" s="49"/>
      <c r="K29" s="49"/>
      <c r="L29" s="52"/>
    </row>
    <row r="30" spans="1:12" x14ac:dyDescent="0.25">
      <c r="A30" s="47"/>
      <c r="B30" s="48"/>
      <c r="C30" s="49"/>
      <c r="D30" s="50"/>
      <c r="E30" s="51"/>
      <c r="F30" s="51"/>
      <c r="G30" s="49"/>
      <c r="H30" s="50"/>
      <c r="I30" s="49"/>
      <c r="J30" s="49"/>
      <c r="K30" s="49"/>
      <c r="L30" s="52"/>
    </row>
    <row r="31" spans="1:12" x14ac:dyDescent="0.25">
      <c r="A31" s="49"/>
      <c r="B31" s="48"/>
      <c r="C31" s="49"/>
      <c r="D31" s="50"/>
      <c r="E31" s="51"/>
      <c r="F31" s="51"/>
      <c r="G31" s="49"/>
      <c r="H31" s="50"/>
      <c r="I31" s="49"/>
      <c r="J31" s="49"/>
      <c r="K31" s="49"/>
      <c r="L31" s="52"/>
    </row>
    <row r="32" spans="1:12" x14ac:dyDescent="0.25">
      <c r="A32" s="49"/>
      <c r="B32" s="48"/>
      <c r="C32" s="49"/>
      <c r="D32" s="50"/>
      <c r="E32" s="51"/>
      <c r="F32" s="51"/>
      <c r="G32" s="49"/>
      <c r="H32" s="50"/>
      <c r="I32" s="49"/>
      <c r="J32" s="49"/>
      <c r="K32" s="49"/>
      <c r="L32" s="52"/>
    </row>
    <row r="33" spans="1:12" x14ac:dyDescent="0.25">
      <c r="A33" s="49"/>
      <c r="B33" s="48"/>
      <c r="C33" s="49"/>
      <c r="D33" s="50"/>
      <c r="E33" s="51"/>
      <c r="F33" s="51"/>
      <c r="G33" s="49"/>
      <c r="H33" s="50"/>
      <c r="I33" s="49"/>
      <c r="J33" s="49"/>
      <c r="K33" s="49"/>
      <c r="L33" s="52"/>
    </row>
    <row r="34" spans="1:12" x14ac:dyDescent="0.25">
      <c r="A34" s="49"/>
      <c r="B34" s="48"/>
      <c r="C34" s="49"/>
      <c r="D34" s="50"/>
      <c r="E34" s="51"/>
      <c r="F34" s="51"/>
      <c r="G34" s="49"/>
      <c r="H34" s="50"/>
      <c r="I34" s="49"/>
      <c r="J34" s="49"/>
      <c r="K34" s="49"/>
      <c r="L34" s="52"/>
    </row>
    <row r="35" spans="1:12" x14ac:dyDescent="0.25">
      <c r="A35" s="49"/>
      <c r="B35" s="48"/>
      <c r="C35" s="49"/>
      <c r="D35" s="50"/>
      <c r="E35" s="51"/>
      <c r="F35" s="51"/>
      <c r="G35" s="49"/>
      <c r="H35" s="50"/>
      <c r="I35" s="49"/>
      <c r="J35" s="49"/>
      <c r="K35" s="49"/>
      <c r="L35" s="52"/>
    </row>
    <row r="36" spans="1:12" x14ac:dyDescent="0.25">
      <c r="A36" s="49"/>
      <c r="B36" s="48"/>
      <c r="C36" s="49"/>
      <c r="D36" s="50"/>
      <c r="E36" s="51"/>
      <c r="F36" s="51"/>
      <c r="G36" s="49"/>
      <c r="H36" s="50"/>
      <c r="I36" s="49"/>
      <c r="J36" s="49"/>
      <c r="K36" s="49"/>
      <c r="L36" s="52"/>
    </row>
    <row r="37" spans="1:12" x14ac:dyDescent="0.25">
      <c r="A37" s="49"/>
      <c r="B37" s="48"/>
      <c r="C37" s="49"/>
      <c r="D37" s="50"/>
      <c r="E37" s="51"/>
      <c r="F37" s="51"/>
      <c r="G37" s="49"/>
      <c r="H37" s="50"/>
      <c r="I37" s="49"/>
      <c r="J37" s="49"/>
      <c r="K37" s="49"/>
      <c r="L37" s="52"/>
    </row>
    <row r="38" spans="1:12" x14ac:dyDescent="0.25">
      <c r="A38" s="49"/>
      <c r="B38" s="48"/>
      <c r="C38" s="49"/>
      <c r="D38" s="50"/>
      <c r="E38" s="51"/>
      <c r="F38" s="51"/>
      <c r="G38" s="49"/>
      <c r="H38" s="50"/>
      <c r="I38" s="49"/>
      <c r="J38" s="49"/>
      <c r="K38" s="49"/>
      <c r="L38" s="52"/>
    </row>
    <row r="39" spans="1:12" x14ac:dyDescent="0.25">
      <c r="A39" s="49"/>
      <c r="B39" s="48"/>
      <c r="C39" s="49"/>
      <c r="D39" s="50"/>
      <c r="E39" s="51"/>
      <c r="F39" s="51"/>
      <c r="G39" s="49"/>
      <c r="H39" s="50"/>
      <c r="I39" s="49"/>
      <c r="J39" s="49"/>
      <c r="K39" s="49"/>
      <c r="L39" s="52"/>
    </row>
    <row r="40" spans="1:12" x14ac:dyDescent="0.25">
      <c r="A40" s="49"/>
      <c r="B40" s="48"/>
      <c r="C40" s="49"/>
      <c r="D40" s="50"/>
      <c r="E40" s="51"/>
      <c r="F40" s="51"/>
      <c r="G40" s="49"/>
      <c r="H40" s="50"/>
      <c r="I40" s="49"/>
      <c r="J40" s="49"/>
      <c r="K40" s="49"/>
      <c r="L40" s="52"/>
    </row>
    <row r="41" spans="1:12" x14ac:dyDescent="0.25">
      <c r="A41" s="49"/>
      <c r="B41" s="48"/>
      <c r="C41" s="49"/>
      <c r="D41" s="50"/>
      <c r="E41" s="51"/>
      <c r="F41" s="51"/>
      <c r="G41" s="49"/>
      <c r="H41" s="50"/>
      <c r="I41" s="49"/>
      <c r="J41" s="49"/>
      <c r="K41" s="49"/>
      <c r="L41" s="52"/>
    </row>
    <row r="42" spans="1:12" x14ac:dyDescent="0.25">
      <c r="A42" s="49"/>
      <c r="B42" s="48"/>
      <c r="C42" s="49"/>
      <c r="D42" s="50"/>
      <c r="E42" s="51"/>
      <c r="F42" s="51"/>
      <c r="G42" s="49"/>
      <c r="H42" s="50"/>
      <c r="I42" s="49"/>
      <c r="J42" s="49"/>
      <c r="K42" s="49"/>
      <c r="L42" s="52"/>
    </row>
    <row r="43" spans="1:12" x14ac:dyDescent="0.25">
      <c r="A43" s="49"/>
      <c r="B43" s="48"/>
      <c r="C43" s="49"/>
      <c r="D43" s="50"/>
      <c r="E43" s="51"/>
      <c r="F43" s="51"/>
      <c r="G43" s="49"/>
      <c r="H43" s="50"/>
      <c r="I43" s="49"/>
      <c r="J43" s="49"/>
      <c r="K43" s="49"/>
      <c r="L43" s="52"/>
    </row>
    <row r="44" spans="1:12" x14ac:dyDescent="0.25">
      <c r="A44" s="49"/>
      <c r="B44" s="48"/>
      <c r="C44" s="49"/>
      <c r="D44" s="50"/>
      <c r="E44" s="51"/>
      <c r="F44" s="51"/>
      <c r="G44" s="49"/>
      <c r="H44" s="50"/>
      <c r="I44" s="49"/>
      <c r="J44" s="49"/>
      <c r="K44" s="49"/>
      <c r="L44" s="52"/>
    </row>
    <row r="45" spans="1:12" x14ac:dyDescent="0.25">
      <c r="A45" s="49"/>
      <c r="B45" s="48"/>
      <c r="C45" s="49"/>
      <c r="D45" s="50"/>
      <c r="E45" s="51"/>
      <c r="F45" s="51"/>
      <c r="G45" s="49"/>
      <c r="H45" s="50"/>
      <c r="I45" s="49"/>
      <c r="J45" s="49"/>
      <c r="K45" s="49"/>
      <c r="L45" s="52"/>
    </row>
    <row r="46" spans="1:12" x14ac:dyDescent="0.25">
      <c r="A46" s="49"/>
      <c r="B46" s="48"/>
      <c r="C46" s="49"/>
      <c r="D46" s="50"/>
      <c r="E46" s="51"/>
      <c r="F46" s="51"/>
      <c r="G46" s="49"/>
      <c r="H46" s="50"/>
      <c r="I46" s="49"/>
      <c r="J46" s="49"/>
      <c r="K46" s="49"/>
      <c r="L46" s="52"/>
    </row>
    <row r="47" spans="1:12" x14ac:dyDescent="0.25">
      <c r="A47" s="49"/>
      <c r="B47" s="48"/>
      <c r="C47" s="49"/>
      <c r="D47" s="50"/>
      <c r="E47" s="51"/>
      <c r="F47" s="51"/>
      <c r="G47" s="49"/>
      <c r="H47" s="50"/>
      <c r="I47" s="49"/>
      <c r="J47" s="49"/>
      <c r="K47" s="49"/>
      <c r="L47" s="52"/>
    </row>
    <row r="48" spans="1:12" x14ac:dyDescent="0.25">
      <c r="A48" s="49"/>
      <c r="B48" s="48"/>
      <c r="C48" s="49"/>
      <c r="D48" s="50"/>
      <c r="E48" s="51"/>
      <c r="F48" s="51"/>
      <c r="G48" s="49"/>
      <c r="H48" s="50"/>
      <c r="I48" s="49"/>
      <c r="J48" s="49"/>
      <c r="K48" s="49"/>
      <c r="L48" s="52"/>
    </row>
    <row r="49" spans="1:12" x14ac:dyDescent="0.25">
      <c r="A49" s="49"/>
      <c r="B49" s="48"/>
      <c r="C49" s="49"/>
      <c r="D49" s="50"/>
      <c r="E49" s="51"/>
      <c r="F49" s="51"/>
      <c r="G49" s="49"/>
      <c r="H49" s="50"/>
      <c r="I49" s="49"/>
      <c r="J49" s="49"/>
      <c r="K49" s="49"/>
      <c r="L49" s="52"/>
    </row>
    <row r="50" spans="1:12" x14ac:dyDescent="0.25">
      <c r="A50" s="49"/>
      <c r="B50" s="48"/>
      <c r="C50" s="49"/>
      <c r="D50" s="50"/>
      <c r="E50" s="51"/>
      <c r="F50" s="51"/>
      <c r="G50" s="49"/>
      <c r="H50" s="50"/>
      <c r="I50" s="49"/>
      <c r="J50" s="49"/>
      <c r="K50" s="49"/>
      <c r="L50" s="52"/>
    </row>
    <row r="51" spans="1:12" x14ac:dyDescent="0.25">
      <c r="A51" s="49"/>
      <c r="B51" s="48"/>
      <c r="C51" s="49"/>
      <c r="D51" s="50"/>
      <c r="E51" s="51"/>
      <c r="F51" s="51"/>
      <c r="G51" s="49"/>
      <c r="H51" s="50"/>
      <c r="I51" s="49"/>
      <c r="J51" s="49"/>
      <c r="K51" s="49"/>
      <c r="L51" s="52"/>
    </row>
    <row r="52" spans="1:12" x14ac:dyDescent="0.25">
      <c r="A52" s="49"/>
      <c r="B52" s="48"/>
      <c r="C52" s="49"/>
      <c r="D52" s="50"/>
      <c r="E52" s="51"/>
      <c r="F52" s="51"/>
      <c r="G52" s="49"/>
      <c r="H52" s="50"/>
      <c r="I52" s="49"/>
      <c r="J52" s="49"/>
      <c r="K52" s="49"/>
      <c r="L52" s="52"/>
    </row>
    <row r="53" spans="1:12" x14ac:dyDescent="0.25">
      <c r="A53" s="49"/>
      <c r="B53" s="48"/>
      <c r="C53" s="49"/>
      <c r="D53" s="50"/>
      <c r="E53" s="51"/>
      <c r="F53" s="51"/>
      <c r="G53" s="49"/>
      <c r="H53" s="50"/>
      <c r="I53" s="49"/>
      <c r="J53" s="49"/>
      <c r="K53" s="49"/>
      <c r="L53" s="52"/>
    </row>
    <row r="54" spans="1:12" x14ac:dyDescent="0.25">
      <c r="A54" s="49"/>
      <c r="B54" s="48"/>
      <c r="C54" s="49"/>
      <c r="D54" s="50"/>
      <c r="E54" s="51"/>
      <c r="F54" s="51"/>
      <c r="G54" s="49"/>
      <c r="H54" s="50"/>
      <c r="I54" s="49"/>
      <c r="J54" s="49"/>
      <c r="K54" s="49"/>
      <c r="L54" s="52"/>
    </row>
    <row r="55" spans="1:12" x14ac:dyDescent="0.25">
      <c r="A55" s="49"/>
      <c r="B55" s="48"/>
      <c r="C55" s="49"/>
      <c r="D55" s="50"/>
      <c r="E55" s="51"/>
      <c r="F55" s="51"/>
      <c r="G55" s="49"/>
      <c r="H55" s="50"/>
      <c r="I55" s="49"/>
      <c r="J55" s="49"/>
      <c r="K55" s="49"/>
      <c r="L55" s="52"/>
    </row>
    <row r="56" spans="1:12" x14ac:dyDescent="0.25">
      <c r="A56" s="49"/>
      <c r="B56" s="48"/>
      <c r="C56" s="49"/>
      <c r="D56" s="50"/>
      <c r="E56" s="51"/>
      <c r="F56" s="51"/>
      <c r="G56" s="49"/>
      <c r="H56" s="50"/>
      <c r="I56" s="49"/>
      <c r="J56" s="49"/>
      <c r="K56" s="49"/>
      <c r="L56" s="52"/>
    </row>
    <row r="57" spans="1:12" x14ac:dyDescent="0.25">
      <c r="A57" s="49"/>
      <c r="B57" s="48"/>
      <c r="C57" s="49"/>
      <c r="D57" s="50"/>
      <c r="E57" s="51"/>
      <c r="F57" s="51"/>
      <c r="G57" s="49"/>
      <c r="H57" s="50"/>
      <c r="I57" s="49"/>
      <c r="J57" s="49"/>
      <c r="K57" s="49"/>
      <c r="L57" s="52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6" sqref="C6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48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9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x14ac:dyDescent="0.25">
      <c r="A5" s="75">
        <v>41334</v>
      </c>
      <c r="B5" s="76"/>
      <c r="C5" s="77" t="s">
        <v>137</v>
      </c>
      <c r="D5" s="83"/>
      <c r="E5" s="84"/>
      <c r="F5" s="79">
        <f>'Únor 2013'!$F$17</f>
        <v>39014.210000000006</v>
      </c>
      <c r="G5" s="85"/>
      <c r="H5" s="86"/>
      <c r="I5" s="77">
        <f>'Únor 2013'!$I$17</f>
        <v>46235.739999999991</v>
      </c>
      <c r="J5" s="83"/>
      <c r="K5" s="87"/>
      <c r="L5" s="46">
        <f>'Únor 2013'!$L$17</f>
        <v>85249.95</v>
      </c>
    </row>
    <row r="6" spans="1:12" ht="15" customHeight="1" x14ac:dyDescent="0.25">
      <c r="A6" s="12">
        <v>41348</v>
      </c>
      <c r="B6" s="19" t="s">
        <v>42</v>
      </c>
      <c r="C6" s="13" t="s">
        <v>43</v>
      </c>
      <c r="D6" s="36"/>
      <c r="E6" s="24">
        <v>191</v>
      </c>
      <c r="F6" s="23">
        <f>F5+D6-E6</f>
        <v>38823.210000000006</v>
      </c>
      <c r="G6" s="14"/>
      <c r="H6" s="21"/>
      <c r="I6" s="88">
        <f>I5+G6-H6</f>
        <v>46235.739999999991</v>
      </c>
      <c r="J6" s="14"/>
      <c r="K6" s="15"/>
      <c r="L6" s="17">
        <f>F6+I6</f>
        <v>85058.95</v>
      </c>
    </row>
    <row r="7" spans="1:12" ht="15" customHeight="1" x14ac:dyDescent="0.25">
      <c r="A7" s="12">
        <v>41348</v>
      </c>
      <c r="B7" s="19" t="s">
        <v>44</v>
      </c>
      <c r="C7" s="13" t="s">
        <v>45</v>
      </c>
      <c r="D7" s="36"/>
      <c r="E7" s="24">
        <v>119</v>
      </c>
      <c r="F7" s="23">
        <f t="shared" ref="F7:F16" si="0">F6+D7-E7</f>
        <v>38704.210000000006</v>
      </c>
      <c r="G7" s="14"/>
      <c r="H7" s="21"/>
      <c r="I7" s="88">
        <f t="shared" ref="I7:I16" si="1">I6+G7-H7</f>
        <v>46235.739999999991</v>
      </c>
      <c r="J7" s="14"/>
      <c r="K7" s="15"/>
      <c r="L7" s="17">
        <f t="shared" ref="L7:L17" si="2">F7+I7</f>
        <v>84939.95</v>
      </c>
    </row>
    <row r="8" spans="1:12" ht="15" customHeight="1" x14ac:dyDescent="0.25">
      <c r="A8" s="12">
        <v>41354</v>
      </c>
      <c r="B8" s="19" t="s">
        <v>71</v>
      </c>
      <c r="C8" s="13" t="s">
        <v>74</v>
      </c>
      <c r="D8" s="36"/>
      <c r="E8" s="24">
        <v>95</v>
      </c>
      <c r="F8" s="23">
        <f t="shared" si="0"/>
        <v>38609.210000000006</v>
      </c>
      <c r="G8" s="14"/>
      <c r="H8" s="21"/>
      <c r="I8" s="88">
        <f t="shared" si="1"/>
        <v>46235.739999999991</v>
      </c>
      <c r="J8" s="14"/>
      <c r="K8" s="15"/>
      <c r="L8" s="17">
        <f t="shared" si="2"/>
        <v>84844.95</v>
      </c>
    </row>
    <row r="9" spans="1:12" ht="15" customHeight="1" x14ac:dyDescent="0.25">
      <c r="A9" s="12">
        <v>41358</v>
      </c>
      <c r="B9" s="19" t="s">
        <v>72</v>
      </c>
      <c r="C9" s="13" t="s">
        <v>75</v>
      </c>
      <c r="D9" s="36"/>
      <c r="E9" s="24">
        <v>182</v>
      </c>
      <c r="F9" s="23">
        <f t="shared" si="0"/>
        <v>38427.210000000006</v>
      </c>
      <c r="G9" s="14"/>
      <c r="H9" s="21"/>
      <c r="I9" s="88">
        <f t="shared" si="1"/>
        <v>46235.739999999991</v>
      </c>
      <c r="J9" s="14"/>
      <c r="K9" s="15"/>
      <c r="L9" s="17">
        <f t="shared" si="2"/>
        <v>84662.95</v>
      </c>
    </row>
    <row r="10" spans="1:12" ht="15" customHeight="1" x14ac:dyDescent="0.25">
      <c r="A10" s="12">
        <v>41358</v>
      </c>
      <c r="B10" s="19" t="s">
        <v>73</v>
      </c>
      <c r="C10" s="13" t="s">
        <v>76</v>
      </c>
      <c r="D10" s="36"/>
      <c r="E10" s="24">
        <v>258</v>
      </c>
      <c r="F10" s="23">
        <f t="shared" si="0"/>
        <v>38169.210000000006</v>
      </c>
      <c r="G10" s="14"/>
      <c r="H10" s="21"/>
      <c r="I10" s="88">
        <f t="shared" si="1"/>
        <v>46235.739999999991</v>
      </c>
      <c r="J10" s="14"/>
      <c r="K10" s="15"/>
      <c r="L10" s="17">
        <f t="shared" si="2"/>
        <v>84404.95</v>
      </c>
    </row>
    <row r="11" spans="1:12" x14ac:dyDescent="0.25">
      <c r="A11" s="12">
        <v>41340</v>
      </c>
      <c r="B11" s="19" t="s">
        <v>50</v>
      </c>
      <c r="C11" s="13" t="s">
        <v>55</v>
      </c>
      <c r="D11" s="36"/>
      <c r="E11" s="24"/>
      <c r="F11" s="23">
        <f t="shared" si="0"/>
        <v>38169.210000000006</v>
      </c>
      <c r="G11" s="14"/>
      <c r="H11" s="21">
        <v>1231.6500000000001</v>
      </c>
      <c r="I11" s="88">
        <f t="shared" si="1"/>
        <v>45004.089999999989</v>
      </c>
      <c r="J11" s="14"/>
      <c r="K11" s="15"/>
      <c r="L11" s="17">
        <f t="shared" si="2"/>
        <v>83173.299999999988</v>
      </c>
    </row>
    <row r="12" spans="1:12" x14ac:dyDescent="0.25">
      <c r="A12" s="12">
        <v>41340</v>
      </c>
      <c r="B12" s="19" t="s">
        <v>50</v>
      </c>
      <c r="C12" s="13" t="s">
        <v>56</v>
      </c>
      <c r="D12" s="36"/>
      <c r="E12" s="24"/>
      <c r="F12" s="23">
        <f t="shared" si="0"/>
        <v>38169.210000000006</v>
      </c>
      <c r="G12" s="14"/>
      <c r="H12" s="21">
        <v>7200</v>
      </c>
      <c r="I12" s="88">
        <f t="shared" si="1"/>
        <v>37804.089999999989</v>
      </c>
      <c r="J12" s="14"/>
      <c r="K12" s="15"/>
      <c r="L12" s="17">
        <f t="shared" si="2"/>
        <v>75973.299999999988</v>
      </c>
    </row>
    <row r="13" spans="1:12" x14ac:dyDescent="0.25">
      <c r="A13" s="12">
        <v>41340</v>
      </c>
      <c r="B13" s="19" t="s">
        <v>50</v>
      </c>
      <c r="C13" s="13" t="s">
        <v>57</v>
      </c>
      <c r="D13" s="36"/>
      <c r="E13" s="24"/>
      <c r="F13" s="23">
        <f t="shared" si="0"/>
        <v>38169.210000000006</v>
      </c>
      <c r="G13" s="14"/>
      <c r="H13" s="21">
        <v>13305</v>
      </c>
      <c r="I13" s="88">
        <f t="shared" si="1"/>
        <v>24499.089999999989</v>
      </c>
      <c r="J13" s="14"/>
      <c r="K13" s="15"/>
      <c r="L13" s="17">
        <f t="shared" si="2"/>
        <v>62668.299999999996</v>
      </c>
    </row>
    <row r="14" spans="1:12" x14ac:dyDescent="0.25">
      <c r="A14" s="12">
        <v>41348</v>
      </c>
      <c r="B14" s="19" t="s">
        <v>50</v>
      </c>
      <c r="C14" s="13" t="s">
        <v>77</v>
      </c>
      <c r="D14" s="36"/>
      <c r="E14" s="24"/>
      <c r="F14" s="23">
        <f>F13+D14-E14</f>
        <v>38169.210000000006</v>
      </c>
      <c r="G14" s="14">
        <v>47800</v>
      </c>
      <c r="H14" s="21"/>
      <c r="I14" s="88">
        <f>I13+G14-H14</f>
        <v>72299.09</v>
      </c>
      <c r="J14" s="14"/>
      <c r="K14" s="15"/>
      <c r="L14" s="17">
        <f t="shared" si="2"/>
        <v>110468.3</v>
      </c>
    </row>
    <row r="15" spans="1:12" x14ac:dyDescent="0.25">
      <c r="A15" s="12">
        <v>41363</v>
      </c>
      <c r="B15" s="19" t="s">
        <v>50</v>
      </c>
      <c r="C15" s="13" t="s">
        <v>58</v>
      </c>
      <c r="D15" s="36"/>
      <c r="E15" s="24"/>
      <c r="F15" s="23">
        <f t="shared" si="0"/>
        <v>38169.210000000006</v>
      </c>
      <c r="G15" s="14"/>
      <c r="H15" s="21">
        <v>20</v>
      </c>
      <c r="I15" s="88">
        <f t="shared" si="1"/>
        <v>72279.09</v>
      </c>
      <c r="J15" s="14"/>
      <c r="K15" s="15"/>
      <c r="L15" s="17">
        <f t="shared" si="2"/>
        <v>110448.3</v>
      </c>
    </row>
    <row r="16" spans="1:12" x14ac:dyDescent="0.25">
      <c r="A16" s="12">
        <v>41364</v>
      </c>
      <c r="B16" s="19" t="s">
        <v>50</v>
      </c>
      <c r="C16" s="13" t="s">
        <v>27</v>
      </c>
      <c r="D16" s="36"/>
      <c r="E16" s="24"/>
      <c r="F16" s="23">
        <f t="shared" si="0"/>
        <v>38169.210000000006</v>
      </c>
      <c r="G16" s="14">
        <v>0.47</v>
      </c>
      <c r="H16" s="21"/>
      <c r="I16" s="88">
        <f t="shared" si="1"/>
        <v>72279.56</v>
      </c>
      <c r="J16" s="14"/>
      <c r="K16" s="15"/>
      <c r="L16" s="17">
        <f t="shared" si="2"/>
        <v>110448.77</v>
      </c>
    </row>
    <row r="17" spans="1:12" x14ac:dyDescent="0.25">
      <c r="A17" s="26">
        <v>41364</v>
      </c>
      <c r="B17" s="27"/>
      <c r="C17" s="28" t="s">
        <v>25</v>
      </c>
      <c r="D17" s="37">
        <f>SUM(D5:D16)</f>
        <v>0</v>
      </c>
      <c r="E17" s="30">
        <f>SUM(E5:E16)</f>
        <v>845</v>
      </c>
      <c r="F17" s="31">
        <f>F5+D17-E17</f>
        <v>38169.210000000006</v>
      </c>
      <c r="G17" s="29">
        <f>SUM(G5:G16)</f>
        <v>47800.47</v>
      </c>
      <c r="H17" s="32">
        <f>SUM(H5:H16)</f>
        <v>21756.65</v>
      </c>
      <c r="I17" s="40">
        <f>I5+G17-H17</f>
        <v>72279.56</v>
      </c>
      <c r="J17" s="90">
        <f>SUM(J5:J16)</f>
        <v>0</v>
      </c>
      <c r="K17" s="33">
        <f>SUM(K5:K16)</f>
        <v>0</v>
      </c>
      <c r="L17" s="34">
        <f t="shared" si="2"/>
        <v>110448.77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14" sqref="A14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40.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ht="15" customHeight="1" x14ac:dyDescent="0.25">
      <c r="A5" s="8">
        <v>41365</v>
      </c>
      <c r="B5" s="18"/>
      <c r="C5" s="9" t="s">
        <v>60</v>
      </c>
      <c r="D5" s="35"/>
      <c r="E5" s="22"/>
      <c r="F5" s="23">
        <f>'Březen 2013'!$F$17</f>
        <v>38169.210000000006</v>
      </c>
      <c r="G5" s="10"/>
      <c r="H5" s="20"/>
      <c r="I5" s="9">
        <f>'Březen 2013'!$I$17</f>
        <v>72279.56</v>
      </c>
      <c r="J5" s="10"/>
      <c r="K5" s="11"/>
      <c r="L5" s="17">
        <f>'Březen 2013'!$L$17</f>
        <v>110448.77</v>
      </c>
    </row>
    <row r="6" spans="1:12" ht="15" customHeight="1" x14ac:dyDescent="0.25">
      <c r="A6" s="8">
        <v>41372</v>
      </c>
      <c r="B6" s="18" t="s">
        <v>78</v>
      </c>
      <c r="C6" s="9" t="s">
        <v>81</v>
      </c>
      <c r="D6" s="35"/>
      <c r="E6" s="22">
        <v>270</v>
      </c>
      <c r="F6" s="23">
        <f>F5+D6-E6</f>
        <v>37899.210000000006</v>
      </c>
      <c r="G6" s="10"/>
      <c r="H6" s="20"/>
      <c r="I6" s="88">
        <f>I5+G6-H6</f>
        <v>72279.56</v>
      </c>
      <c r="J6" s="10"/>
      <c r="K6" s="11"/>
      <c r="L6" s="17">
        <f>F6+I6</f>
        <v>110178.77</v>
      </c>
    </row>
    <row r="7" spans="1:12" ht="15" customHeight="1" x14ac:dyDescent="0.25">
      <c r="A7" s="8">
        <v>41386</v>
      </c>
      <c r="B7" s="18" t="s">
        <v>79</v>
      </c>
      <c r="C7" s="9" t="s">
        <v>82</v>
      </c>
      <c r="D7" s="35"/>
      <c r="E7" s="22">
        <v>330</v>
      </c>
      <c r="F7" s="23">
        <f t="shared" ref="F7:F12" si="0">F6+D7-E7</f>
        <v>37569.210000000006</v>
      </c>
      <c r="G7" s="10"/>
      <c r="H7" s="20"/>
      <c r="I7" s="88">
        <f t="shared" ref="I7:I12" si="1">I6+G7-H7</f>
        <v>72279.56</v>
      </c>
      <c r="J7" s="10"/>
      <c r="K7" s="11"/>
      <c r="L7" s="17">
        <f t="shared" ref="L7:L12" si="2">F7+I7</f>
        <v>109848.77</v>
      </c>
    </row>
    <row r="8" spans="1:12" ht="15" customHeight="1" x14ac:dyDescent="0.25">
      <c r="A8" s="8">
        <v>41389</v>
      </c>
      <c r="B8" s="18" t="s">
        <v>80</v>
      </c>
      <c r="C8" s="9" t="s">
        <v>83</v>
      </c>
      <c r="D8" s="35"/>
      <c r="E8" s="22">
        <v>191</v>
      </c>
      <c r="F8" s="23">
        <f t="shared" si="0"/>
        <v>37378.210000000006</v>
      </c>
      <c r="G8" s="10"/>
      <c r="H8" s="20"/>
      <c r="I8" s="88">
        <f t="shared" si="1"/>
        <v>72279.56</v>
      </c>
      <c r="J8" s="10"/>
      <c r="K8" s="11"/>
      <c r="L8" s="17">
        <f t="shared" si="2"/>
        <v>109657.77</v>
      </c>
    </row>
    <row r="9" spans="1:12" ht="15" customHeight="1" x14ac:dyDescent="0.25">
      <c r="A9" s="8">
        <v>41373</v>
      </c>
      <c r="B9" s="18" t="s">
        <v>51</v>
      </c>
      <c r="C9" s="9" t="s">
        <v>64</v>
      </c>
      <c r="D9" s="35"/>
      <c r="E9" s="22"/>
      <c r="F9" s="23">
        <f t="shared" si="0"/>
        <v>37378.210000000006</v>
      </c>
      <c r="G9" s="10"/>
      <c r="H9" s="20">
        <v>3150</v>
      </c>
      <c r="I9" s="88">
        <f t="shared" si="1"/>
        <v>69129.56</v>
      </c>
      <c r="J9" s="10"/>
      <c r="K9" s="11"/>
      <c r="L9" s="17">
        <f t="shared" si="2"/>
        <v>106507.77</v>
      </c>
    </row>
    <row r="10" spans="1:12" ht="15" customHeight="1" x14ac:dyDescent="0.25">
      <c r="A10" s="12">
        <v>41373</v>
      </c>
      <c r="B10" s="19" t="s">
        <v>51</v>
      </c>
      <c r="C10" s="13" t="s">
        <v>65</v>
      </c>
      <c r="D10" s="36"/>
      <c r="E10" s="24"/>
      <c r="F10" s="23">
        <f t="shared" si="0"/>
        <v>37378.210000000006</v>
      </c>
      <c r="G10" s="14"/>
      <c r="H10" s="21">
        <v>2846.4</v>
      </c>
      <c r="I10" s="88">
        <f t="shared" si="1"/>
        <v>66283.16</v>
      </c>
      <c r="J10" s="14"/>
      <c r="K10" s="15"/>
      <c r="L10" s="17">
        <f t="shared" si="2"/>
        <v>103661.37000000001</v>
      </c>
    </row>
    <row r="11" spans="1:12" ht="15" customHeight="1" x14ac:dyDescent="0.25">
      <c r="A11" s="12">
        <v>41391</v>
      </c>
      <c r="B11" s="18" t="s">
        <v>51</v>
      </c>
      <c r="C11" s="13" t="s">
        <v>58</v>
      </c>
      <c r="D11" s="36"/>
      <c r="E11" s="24"/>
      <c r="F11" s="23">
        <f t="shared" si="0"/>
        <v>37378.210000000006</v>
      </c>
      <c r="G11" s="14"/>
      <c r="H11" s="21">
        <v>4</v>
      </c>
      <c r="I11" s="88">
        <f t="shared" si="1"/>
        <v>66279.16</v>
      </c>
      <c r="J11" s="14"/>
      <c r="K11" s="15"/>
      <c r="L11" s="17">
        <f t="shared" si="2"/>
        <v>103657.37000000001</v>
      </c>
    </row>
    <row r="12" spans="1:12" ht="15" customHeight="1" x14ac:dyDescent="0.25">
      <c r="A12" s="12">
        <v>41394</v>
      </c>
      <c r="B12" s="19" t="s">
        <v>51</v>
      </c>
      <c r="C12" s="13" t="s">
        <v>27</v>
      </c>
      <c r="D12" s="36"/>
      <c r="E12" s="24"/>
      <c r="F12" s="23">
        <f t="shared" si="0"/>
        <v>37378.210000000006</v>
      </c>
      <c r="G12" s="14">
        <v>0.56999999999999995</v>
      </c>
      <c r="H12" s="21"/>
      <c r="I12" s="88">
        <f t="shared" si="1"/>
        <v>66279.73000000001</v>
      </c>
      <c r="J12" s="14"/>
      <c r="K12" s="15"/>
      <c r="L12" s="17">
        <f t="shared" si="2"/>
        <v>103657.94000000002</v>
      </c>
    </row>
    <row r="13" spans="1:12" ht="15" customHeight="1" x14ac:dyDescent="0.25">
      <c r="A13" s="26">
        <v>41394</v>
      </c>
      <c r="B13" s="27"/>
      <c r="C13" s="28" t="s">
        <v>25</v>
      </c>
      <c r="D13" s="37">
        <f>SUM(D5:D12)</f>
        <v>0</v>
      </c>
      <c r="E13" s="30">
        <f>SUM(E5:E12)</f>
        <v>791</v>
      </c>
      <c r="F13" s="31">
        <f>F5+D13-E13</f>
        <v>37378.210000000006</v>
      </c>
      <c r="G13" s="29">
        <f>SUM(G5:G12)</f>
        <v>0.56999999999999995</v>
      </c>
      <c r="H13" s="32">
        <f>SUM(H5:H12)</f>
        <v>6000.4</v>
      </c>
      <c r="I13" s="40">
        <f>I5+G13-H13</f>
        <v>66279.73000000001</v>
      </c>
      <c r="J13" s="29">
        <f>SUM(J5:J12)</f>
        <v>0</v>
      </c>
      <c r="K13" s="33">
        <f>SUM(K5:K12)</f>
        <v>0</v>
      </c>
      <c r="L13" s="34">
        <f>F13+I13</f>
        <v>103657.94000000002</v>
      </c>
    </row>
    <row r="14" spans="1:12" ht="15" customHeight="1" x14ac:dyDescent="0.25"/>
    <row r="15" spans="1:12" ht="15" customHeight="1" x14ac:dyDescent="0.25"/>
    <row r="16" spans="1:12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C22" sqref="C22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42.7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ht="15" customHeight="1" x14ac:dyDescent="0.25">
      <c r="A5" s="8">
        <v>41395</v>
      </c>
      <c r="B5" s="18"/>
      <c r="C5" s="9" t="s">
        <v>66</v>
      </c>
      <c r="D5" s="35"/>
      <c r="E5" s="22"/>
      <c r="F5" s="23">
        <f>'Duben 2013'!$F$13</f>
        <v>37378.210000000006</v>
      </c>
      <c r="G5" s="10"/>
      <c r="H5" s="20"/>
      <c r="I5" s="9">
        <f>'Duben 2013'!$I$13</f>
        <v>66279.73000000001</v>
      </c>
      <c r="J5" s="10"/>
      <c r="K5" s="11"/>
      <c r="L5" s="17">
        <f>'Duben 2013'!$L$13</f>
        <v>103657.94000000002</v>
      </c>
    </row>
    <row r="6" spans="1:12" ht="15" customHeight="1" x14ac:dyDescent="0.25">
      <c r="A6" s="8">
        <v>41407</v>
      </c>
      <c r="B6" s="18" t="s">
        <v>84</v>
      </c>
      <c r="C6" s="9" t="s">
        <v>86</v>
      </c>
      <c r="D6" s="35">
        <v>4901</v>
      </c>
      <c r="E6" s="22"/>
      <c r="F6" s="23">
        <f>F5+D6-E6</f>
        <v>42279.210000000006</v>
      </c>
      <c r="G6" s="10"/>
      <c r="H6" s="20"/>
      <c r="I6" s="88">
        <f>I5+G6-H6</f>
        <v>66279.73000000001</v>
      </c>
      <c r="J6" s="10"/>
      <c r="K6" s="11"/>
      <c r="L6" s="17">
        <f>F6+I6</f>
        <v>108558.94000000002</v>
      </c>
    </row>
    <row r="7" spans="1:12" ht="15" customHeight="1" x14ac:dyDescent="0.25">
      <c r="A7" s="8">
        <v>41407</v>
      </c>
      <c r="B7" s="18" t="s">
        <v>85</v>
      </c>
      <c r="C7" s="9" t="s">
        <v>87</v>
      </c>
      <c r="D7" s="35"/>
      <c r="E7" s="22">
        <v>124</v>
      </c>
      <c r="F7" s="23">
        <f t="shared" ref="F7:F21" si="0">F6+D7-E7</f>
        <v>42155.210000000006</v>
      </c>
      <c r="G7" s="10"/>
      <c r="H7" s="20"/>
      <c r="I7" s="88">
        <f t="shared" ref="I7:I20" si="1">I6+G7-H7</f>
        <v>66279.73000000001</v>
      </c>
      <c r="J7" s="10"/>
      <c r="K7" s="11"/>
      <c r="L7" s="17">
        <f t="shared" ref="L7:L21" si="2">F7+I7</f>
        <v>108434.94000000002</v>
      </c>
    </row>
    <row r="8" spans="1:12" ht="15" customHeight="1" x14ac:dyDescent="0.25">
      <c r="A8" s="8">
        <v>41407</v>
      </c>
      <c r="B8" s="18" t="s">
        <v>88</v>
      </c>
      <c r="C8" s="9" t="s">
        <v>89</v>
      </c>
      <c r="D8" s="35"/>
      <c r="E8" s="22">
        <v>1000</v>
      </c>
      <c r="F8" s="23">
        <f t="shared" si="0"/>
        <v>41155.210000000006</v>
      </c>
      <c r="G8" s="10"/>
      <c r="H8" s="20"/>
      <c r="I8" s="88">
        <f t="shared" si="1"/>
        <v>66279.73000000001</v>
      </c>
      <c r="J8" s="10"/>
      <c r="K8" s="11"/>
      <c r="L8" s="17">
        <f t="shared" si="2"/>
        <v>107434.94000000002</v>
      </c>
    </row>
    <row r="9" spans="1:12" ht="15" customHeight="1" x14ac:dyDescent="0.25">
      <c r="A9" s="8">
        <v>41407</v>
      </c>
      <c r="B9" s="18" t="s">
        <v>90</v>
      </c>
      <c r="C9" s="9" t="s">
        <v>91</v>
      </c>
      <c r="D9" s="35"/>
      <c r="E9" s="22">
        <v>203</v>
      </c>
      <c r="F9" s="23">
        <f t="shared" si="0"/>
        <v>40952.210000000006</v>
      </c>
      <c r="G9" s="10"/>
      <c r="H9" s="20"/>
      <c r="I9" s="88">
        <f t="shared" si="1"/>
        <v>66279.73000000001</v>
      </c>
      <c r="J9" s="10"/>
      <c r="K9" s="11"/>
      <c r="L9" s="17">
        <f t="shared" si="2"/>
        <v>107231.94000000002</v>
      </c>
    </row>
    <row r="10" spans="1:12" ht="15" customHeight="1" x14ac:dyDescent="0.25">
      <c r="A10" s="8">
        <v>41407</v>
      </c>
      <c r="B10" s="18" t="s">
        <v>92</v>
      </c>
      <c r="C10" s="9" t="s">
        <v>93</v>
      </c>
      <c r="D10" s="35"/>
      <c r="E10" s="22">
        <v>1210</v>
      </c>
      <c r="F10" s="23">
        <f t="shared" si="0"/>
        <v>39742.210000000006</v>
      </c>
      <c r="G10" s="10"/>
      <c r="H10" s="20"/>
      <c r="I10" s="88">
        <f t="shared" si="1"/>
        <v>66279.73000000001</v>
      </c>
      <c r="J10" s="10"/>
      <c r="K10" s="11"/>
      <c r="L10" s="17">
        <f t="shared" si="2"/>
        <v>106021.94000000002</v>
      </c>
    </row>
    <row r="11" spans="1:12" ht="15" customHeight="1" x14ac:dyDescent="0.25">
      <c r="A11" s="8">
        <v>41422</v>
      </c>
      <c r="B11" s="18" t="s">
        <v>94</v>
      </c>
      <c r="C11" s="9" t="s">
        <v>95</v>
      </c>
      <c r="D11" s="35">
        <v>6552</v>
      </c>
      <c r="E11" s="22"/>
      <c r="F11" s="23">
        <f t="shared" si="0"/>
        <v>46294.210000000006</v>
      </c>
      <c r="G11" s="10"/>
      <c r="H11" s="20"/>
      <c r="I11" s="88">
        <f t="shared" si="1"/>
        <v>66279.73000000001</v>
      </c>
      <c r="J11" s="10"/>
      <c r="K11" s="11"/>
      <c r="L11" s="17">
        <f t="shared" si="2"/>
        <v>112573.94000000002</v>
      </c>
    </row>
    <row r="12" spans="1:12" ht="15" customHeight="1" x14ac:dyDescent="0.25">
      <c r="A12" s="8">
        <v>41422</v>
      </c>
      <c r="B12" s="18" t="s">
        <v>96</v>
      </c>
      <c r="C12" s="9" t="s">
        <v>97</v>
      </c>
      <c r="D12" s="35">
        <v>26730</v>
      </c>
      <c r="E12" s="22"/>
      <c r="F12" s="23">
        <f t="shared" si="0"/>
        <v>73024.210000000006</v>
      </c>
      <c r="G12" s="10"/>
      <c r="H12" s="20"/>
      <c r="I12" s="88">
        <f t="shared" si="1"/>
        <v>66279.73000000001</v>
      </c>
      <c r="J12" s="10"/>
      <c r="K12" s="11"/>
      <c r="L12" s="17">
        <f t="shared" si="2"/>
        <v>139303.94</v>
      </c>
    </row>
    <row r="13" spans="1:12" ht="15" customHeight="1" x14ac:dyDescent="0.25">
      <c r="A13" s="8">
        <v>41422</v>
      </c>
      <c r="B13" s="18" t="s">
        <v>98</v>
      </c>
      <c r="C13" s="9" t="s">
        <v>99</v>
      </c>
      <c r="D13" s="35"/>
      <c r="E13" s="22">
        <v>6000</v>
      </c>
      <c r="F13" s="23">
        <f t="shared" si="0"/>
        <v>67024.210000000006</v>
      </c>
      <c r="G13" s="10"/>
      <c r="H13" s="20"/>
      <c r="I13" s="88">
        <f t="shared" si="1"/>
        <v>66279.73000000001</v>
      </c>
      <c r="J13" s="10"/>
      <c r="K13" s="11"/>
      <c r="L13" s="17">
        <f t="shared" si="2"/>
        <v>133303.94</v>
      </c>
    </row>
    <row r="14" spans="1:12" ht="15" customHeight="1" x14ac:dyDescent="0.25">
      <c r="A14" s="8">
        <v>41422</v>
      </c>
      <c r="B14" s="18" t="s">
        <v>100</v>
      </c>
      <c r="C14" s="9" t="s">
        <v>101</v>
      </c>
      <c r="D14" s="35"/>
      <c r="E14" s="22">
        <v>367</v>
      </c>
      <c r="F14" s="23">
        <f t="shared" si="0"/>
        <v>66657.210000000006</v>
      </c>
      <c r="G14" s="10"/>
      <c r="H14" s="20"/>
      <c r="I14" s="88">
        <f t="shared" si="1"/>
        <v>66279.73000000001</v>
      </c>
      <c r="J14" s="10"/>
      <c r="K14" s="11"/>
      <c r="L14" s="17">
        <f t="shared" si="2"/>
        <v>132936.94</v>
      </c>
    </row>
    <row r="15" spans="1:12" ht="15" customHeight="1" x14ac:dyDescent="0.25">
      <c r="A15" s="8">
        <v>41422</v>
      </c>
      <c r="B15" s="18" t="s">
        <v>102</v>
      </c>
      <c r="C15" s="9" t="s">
        <v>103</v>
      </c>
      <c r="D15" s="35"/>
      <c r="E15" s="22">
        <v>194</v>
      </c>
      <c r="F15" s="23">
        <f t="shared" si="0"/>
        <v>66463.210000000006</v>
      </c>
      <c r="G15" s="10"/>
      <c r="H15" s="20"/>
      <c r="I15" s="88">
        <f t="shared" si="1"/>
        <v>66279.73000000001</v>
      </c>
      <c r="J15" s="10"/>
      <c r="K15" s="11"/>
      <c r="L15" s="17">
        <f t="shared" si="2"/>
        <v>132742.94</v>
      </c>
    </row>
    <row r="16" spans="1:12" ht="15" customHeight="1" x14ac:dyDescent="0.25">
      <c r="A16" s="8">
        <v>41422</v>
      </c>
      <c r="B16" s="18" t="s">
        <v>104</v>
      </c>
      <c r="C16" s="9" t="s">
        <v>89</v>
      </c>
      <c r="D16" s="35"/>
      <c r="E16" s="22">
        <v>1000</v>
      </c>
      <c r="F16" s="23">
        <f t="shared" si="0"/>
        <v>65463.210000000006</v>
      </c>
      <c r="G16" s="10"/>
      <c r="H16" s="20"/>
      <c r="I16" s="88">
        <f t="shared" si="1"/>
        <v>66279.73000000001</v>
      </c>
      <c r="J16" s="10"/>
      <c r="K16" s="11"/>
      <c r="L16" s="17">
        <f t="shared" si="2"/>
        <v>131742.94</v>
      </c>
    </row>
    <row r="17" spans="1:12" ht="15" customHeight="1" x14ac:dyDescent="0.25">
      <c r="A17" s="8">
        <v>41423</v>
      </c>
      <c r="B17" s="18" t="s">
        <v>105</v>
      </c>
      <c r="C17" s="9" t="s">
        <v>106</v>
      </c>
      <c r="D17" s="35"/>
      <c r="E17" s="22">
        <v>300</v>
      </c>
      <c r="F17" s="23">
        <f t="shared" si="0"/>
        <v>65163.210000000006</v>
      </c>
      <c r="G17" s="10"/>
      <c r="H17" s="20"/>
      <c r="I17" s="88">
        <f t="shared" si="1"/>
        <v>66279.73000000001</v>
      </c>
      <c r="J17" s="10"/>
      <c r="K17" s="11"/>
      <c r="L17" s="17">
        <f t="shared" si="2"/>
        <v>131442.94</v>
      </c>
    </row>
    <row r="18" spans="1:12" ht="15" customHeight="1" x14ac:dyDescent="0.25">
      <c r="A18" s="8">
        <v>41424</v>
      </c>
      <c r="B18" s="18" t="s">
        <v>107</v>
      </c>
      <c r="C18" s="9" t="s">
        <v>108</v>
      </c>
      <c r="D18" s="35"/>
      <c r="E18" s="22">
        <v>3679</v>
      </c>
      <c r="F18" s="23">
        <f t="shared" si="0"/>
        <v>61484.210000000006</v>
      </c>
      <c r="G18" s="10"/>
      <c r="H18" s="20"/>
      <c r="I18" s="88">
        <f t="shared" si="1"/>
        <v>66279.73000000001</v>
      </c>
      <c r="J18" s="10"/>
      <c r="K18" s="11"/>
      <c r="L18" s="17">
        <f t="shared" si="2"/>
        <v>127763.94000000002</v>
      </c>
    </row>
    <row r="19" spans="1:12" ht="15" customHeight="1" x14ac:dyDescent="0.25">
      <c r="A19" s="8">
        <v>41424</v>
      </c>
      <c r="B19" s="18" t="s">
        <v>109</v>
      </c>
      <c r="C19" s="9" t="s">
        <v>89</v>
      </c>
      <c r="D19" s="35"/>
      <c r="E19" s="22">
        <v>1000</v>
      </c>
      <c r="F19" s="23">
        <f t="shared" si="0"/>
        <v>60484.210000000006</v>
      </c>
      <c r="G19" s="10"/>
      <c r="H19" s="20"/>
      <c r="I19" s="88">
        <f t="shared" si="1"/>
        <v>66279.73000000001</v>
      </c>
      <c r="J19" s="10"/>
      <c r="K19" s="11"/>
      <c r="L19" s="17">
        <f t="shared" si="2"/>
        <v>126763.94000000002</v>
      </c>
    </row>
    <row r="20" spans="1:12" ht="15" customHeight="1" x14ac:dyDescent="0.25">
      <c r="A20" s="8">
        <v>41424</v>
      </c>
      <c r="B20" s="18" t="s">
        <v>110</v>
      </c>
      <c r="C20" s="9" t="s">
        <v>89</v>
      </c>
      <c r="D20" s="35"/>
      <c r="E20" s="22">
        <v>1000</v>
      </c>
      <c r="F20" s="23">
        <f t="shared" si="0"/>
        <v>59484.210000000006</v>
      </c>
      <c r="G20" s="10"/>
      <c r="H20" s="20"/>
      <c r="I20" s="88">
        <f t="shared" si="1"/>
        <v>66279.73000000001</v>
      </c>
      <c r="J20" s="10"/>
      <c r="K20" s="11"/>
      <c r="L20" s="17">
        <f t="shared" si="2"/>
        <v>125763.94000000002</v>
      </c>
    </row>
    <row r="21" spans="1:12" ht="15" customHeight="1" x14ac:dyDescent="0.25">
      <c r="A21" s="8">
        <v>41425</v>
      </c>
      <c r="B21" s="18" t="s">
        <v>52</v>
      </c>
      <c r="C21" s="9" t="s">
        <v>27</v>
      </c>
      <c r="D21" s="35"/>
      <c r="E21" s="22"/>
      <c r="F21" s="23">
        <f t="shared" si="0"/>
        <v>59484.210000000006</v>
      </c>
      <c r="G21" s="10">
        <v>0.56999999999999995</v>
      </c>
      <c r="H21" s="20"/>
      <c r="I21" s="88">
        <f>I20+G21-H21</f>
        <v>66280.300000000017</v>
      </c>
      <c r="J21" s="10"/>
      <c r="K21" s="11"/>
      <c r="L21" s="17">
        <f t="shared" si="2"/>
        <v>125764.51000000002</v>
      </c>
    </row>
    <row r="22" spans="1:12" ht="15" customHeight="1" x14ac:dyDescent="0.25">
      <c r="A22" s="26">
        <v>41425</v>
      </c>
      <c r="B22" s="27"/>
      <c r="C22" s="28" t="s">
        <v>25</v>
      </c>
      <c r="D22" s="37">
        <f>SUM(D5:D21)</f>
        <v>38183</v>
      </c>
      <c r="E22" s="30">
        <f>SUM(E5:E21)</f>
        <v>16077</v>
      </c>
      <c r="F22" s="31">
        <f>F5+D22-E22</f>
        <v>59484.210000000006</v>
      </c>
      <c r="G22" s="29">
        <f>SUM(G5:G21)</f>
        <v>0.56999999999999995</v>
      </c>
      <c r="H22" s="32">
        <f>SUM(H5:H21)</f>
        <v>0</v>
      </c>
      <c r="I22" s="40">
        <f>I5+G22-H22</f>
        <v>66280.300000000017</v>
      </c>
      <c r="J22" s="29"/>
      <c r="K22" s="33"/>
      <c r="L22" s="34">
        <f>F22+I22</f>
        <v>125764.51000000002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C20" sqref="C20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42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ht="15" customHeight="1" x14ac:dyDescent="0.25">
      <c r="A5" s="8">
        <v>41426</v>
      </c>
      <c r="B5" s="18"/>
      <c r="C5" s="9" t="s">
        <v>67</v>
      </c>
      <c r="D5" s="35"/>
      <c r="E5" s="22"/>
      <c r="F5" s="23">
        <f>'Květen 2013'!$F$22</f>
        <v>59484.210000000006</v>
      </c>
      <c r="G5" s="10"/>
      <c r="H5" s="20"/>
      <c r="I5" s="9">
        <f>'Květen 2013'!$I$22</f>
        <v>66280.300000000017</v>
      </c>
      <c r="J5" s="10"/>
      <c r="K5" s="11"/>
      <c r="L5" s="17">
        <f>'Květen 2013'!$L$22</f>
        <v>125764.51000000002</v>
      </c>
    </row>
    <row r="6" spans="1:12" ht="15" customHeight="1" x14ac:dyDescent="0.25">
      <c r="A6" s="8">
        <v>41438</v>
      </c>
      <c r="B6" s="18" t="s">
        <v>111</v>
      </c>
      <c r="C6" s="9" t="s">
        <v>112</v>
      </c>
      <c r="D6" s="35"/>
      <c r="E6" s="22">
        <v>627</v>
      </c>
      <c r="F6" s="23">
        <f>F5+D6-E6</f>
        <v>58857.210000000006</v>
      </c>
      <c r="G6" s="10"/>
      <c r="H6" s="20"/>
      <c r="I6" s="88">
        <f>I5+G6-H6</f>
        <v>66280.300000000017</v>
      </c>
      <c r="J6" s="10"/>
      <c r="K6" s="11"/>
      <c r="L6" s="17">
        <f>F6+I6</f>
        <v>125137.51000000002</v>
      </c>
    </row>
    <row r="7" spans="1:12" ht="15" customHeight="1" x14ac:dyDescent="0.25">
      <c r="A7" s="8">
        <v>41444</v>
      </c>
      <c r="B7" s="18" t="s">
        <v>113</v>
      </c>
      <c r="C7" s="9" t="s">
        <v>114</v>
      </c>
      <c r="D7" s="35"/>
      <c r="E7" s="22">
        <v>400</v>
      </c>
      <c r="F7" s="23">
        <f t="shared" ref="F7:F19" si="0">F6+D7-E7</f>
        <v>58457.210000000006</v>
      </c>
      <c r="G7" s="10"/>
      <c r="H7" s="20"/>
      <c r="I7" s="88">
        <f t="shared" ref="I7:I19" si="1">I6+G7-H7</f>
        <v>66280.300000000017</v>
      </c>
      <c r="J7" s="10"/>
      <c r="K7" s="11"/>
      <c r="L7" s="17">
        <f t="shared" ref="L7:L19" si="2">F7+I7</f>
        <v>124737.51000000002</v>
      </c>
    </row>
    <row r="8" spans="1:12" ht="15" customHeight="1" x14ac:dyDescent="0.25">
      <c r="A8" s="8">
        <v>41450</v>
      </c>
      <c r="B8" s="18" t="s">
        <v>115</v>
      </c>
      <c r="C8" s="9" t="s">
        <v>116</v>
      </c>
      <c r="D8" s="35">
        <v>960</v>
      </c>
      <c r="E8" s="22"/>
      <c r="F8" s="23">
        <f t="shared" si="0"/>
        <v>59417.210000000006</v>
      </c>
      <c r="G8" s="10"/>
      <c r="H8" s="20"/>
      <c r="I8" s="88">
        <f t="shared" si="1"/>
        <v>66280.300000000017</v>
      </c>
      <c r="J8" s="10"/>
      <c r="K8" s="11"/>
      <c r="L8" s="17">
        <f t="shared" si="2"/>
        <v>125697.51000000002</v>
      </c>
    </row>
    <row r="9" spans="1:12" ht="15" customHeight="1" x14ac:dyDescent="0.25">
      <c r="A9" s="8">
        <v>41451</v>
      </c>
      <c r="B9" s="18" t="s">
        <v>117</v>
      </c>
      <c r="C9" s="9" t="s">
        <v>118</v>
      </c>
      <c r="D9" s="35"/>
      <c r="E9" s="22">
        <v>500</v>
      </c>
      <c r="F9" s="23">
        <f t="shared" si="0"/>
        <v>58917.210000000006</v>
      </c>
      <c r="G9" s="10"/>
      <c r="H9" s="20"/>
      <c r="I9" s="88">
        <f t="shared" si="1"/>
        <v>66280.300000000017</v>
      </c>
      <c r="J9" s="10"/>
      <c r="K9" s="11"/>
      <c r="L9" s="17">
        <f t="shared" si="2"/>
        <v>125197.51000000002</v>
      </c>
    </row>
    <row r="10" spans="1:12" ht="15" customHeight="1" x14ac:dyDescent="0.25">
      <c r="A10" s="8">
        <v>41451</v>
      </c>
      <c r="B10" s="18" t="s">
        <v>119</v>
      </c>
      <c r="C10" s="9" t="s">
        <v>120</v>
      </c>
      <c r="D10" s="35"/>
      <c r="E10" s="22">
        <v>500</v>
      </c>
      <c r="F10" s="23">
        <f t="shared" si="0"/>
        <v>58417.210000000006</v>
      </c>
      <c r="G10" s="10"/>
      <c r="H10" s="20"/>
      <c r="I10" s="88">
        <f t="shared" si="1"/>
        <v>66280.300000000017</v>
      </c>
      <c r="J10" s="10"/>
      <c r="K10" s="11"/>
      <c r="L10" s="17">
        <f t="shared" si="2"/>
        <v>124697.51000000002</v>
      </c>
    </row>
    <row r="11" spans="1:12" ht="15" customHeight="1" x14ac:dyDescent="0.25">
      <c r="A11" s="8">
        <v>41451</v>
      </c>
      <c r="B11" s="18" t="s">
        <v>121</v>
      </c>
      <c r="C11" s="9" t="s">
        <v>122</v>
      </c>
      <c r="D11" s="35"/>
      <c r="E11" s="22">
        <v>484</v>
      </c>
      <c r="F11" s="23">
        <f t="shared" si="0"/>
        <v>57933.210000000006</v>
      </c>
      <c r="G11" s="10"/>
      <c r="H11" s="20"/>
      <c r="I11" s="88">
        <f t="shared" si="1"/>
        <v>66280.300000000017</v>
      </c>
      <c r="J11" s="10"/>
      <c r="K11" s="11"/>
      <c r="L11" s="17">
        <f t="shared" si="2"/>
        <v>124213.51000000002</v>
      </c>
    </row>
    <row r="12" spans="1:12" ht="15" customHeight="1" x14ac:dyDescent="0.25">
      <c r="A12" s="8">
        <v>41453</v>
      </c>
      <c r="B12" s="18" t="s">
        <v>123</v>
      </c>
      <c r="C12" s="9" t="s">
        <v>124</v>
      </c>
      <c r="D12" s="35"/>
      <c r="E12" s="22">
        <v>1400</v>
      </c>
      <c r="F12" s="23">
        <f t="shared" si="0"/>
        <v>56533.210000000006</v>
      </c>
      <c r="G12" s="10"/>
      <c r="H12" s="20"/>
      <c r="I12" s="88">
        <f t="shared" si="1"/>
        <v>66280.300000000017</v>
      </c>
      <c r="J12" s="10"/>
      <c r="K12" s="11"/>
      <c r="L12" s="17">
        <f t="shared" si="2"/>
        <v>122813.51000000002</v>
      </c>
    </row>
    <row r="13" spans="1:12" ht="15" customHeight="1" x14ac:dyDescent="0.25">
      <c r="A13" s="8">
        <v>41453</v>
      </c>
      <c r="B13" s="18" t="s">
        <v>125</v>
      </c>
      <c r="C13" s="9" t="s">
        <v>126</v>
      </c>
      <c r="D13" s="35"/>
      <c r="E13" s="22">
        <v>290</v>
      </c>
      <c r="F13" s="23">
        <f t="shared" si="0"/>
        <v>56243.210000000006</v>
      </c>
      <c r="G13" s="10"/>
      <c r="H13" s="20"/>
      <c r="I13" s="88">
        <f t="shared" si="1"/>
        <v>66280.300000000017</v>
      </c>
      <c r="J13" s="10"/>
      <c r="K13" s="11"/>
      <c r="L13" s="17">
        <f t="shared" si="2"/>
        <v>122523.51000000002</v>
      </c>
    </row>
    <row r="14" spans="1:12" ht="15" customHeight="1" x14ac:dyDescent="0.25">
      <c r="A14" s="8">
        <v>41453</v>
      </c>
      <c r="B14" s="18" t="s">
        <v>127</v>
      </c>
      <c r="C14" s="9" t="s">
        <v>128</v>
      </c>
      <c r="D14" s="35"/>
      <c r="E14" s="22">
        <v>2939</v>
      </c>
      <c r="F14" s="23">
        <f t="shared" si="0"/>
        <v>53304.210000000006</v>
      </c>
      <c r="G14" s="10"/>
      <c r="H14" s="20"/>
      <c r="I14" s="88">
        <f t="shared" si="1"/>
        <v>66280.300000000017</v>
      </c>
      <c r="J14" s="10"/>
      <c r="K14" s="11"/>
      <c r="L14" s="17">
        <f t="shared" si="2"/>
        <v>119584.51000000002</v>
      </c>
    </row>
    <row r="15" spans="1:12" ht="15" customHeight="1" x14ac:dyDescent="0.25">
      <c r="A15" s="8">
        <v>41453</v>
      </c>
      <c r="B15" s="18" t="s">
        <v>129</v>
      </c>
      <c r="C15" s="9" t="s">
        <v>130</v>
      </c>
      <c r="D15" s="35"/>
      <c r="E15" s="22">
        <v>497</v>
      </c>
      <c r="F15" s="23">
        <f t="shared" si="0"/>
        <v>52807.210000000006</v>
      </c>
      <c r="G15" s="10"/>
      <c r="H15" s="20"/>
      <c r="I15" s="88">
        <f t="shared" si="1"/>
        <v>66280.300000000017</v>
      </c>
      <c r="J15" s="10"/>
      <c r="K15" s="11"/>
      <c r="L15" s="17">
        <f t="shared" si="2"/>
        <v>119087.51000000002</v>
      </c>
    </row>
    <row r="16" spans="1:12" ht="15" customHeight="1" x14ac:dyDescent="0.25">
      <c r="A16" s="8">
        <v>41436</v>
      </c>
      <c r="B16" s="18" t="s">
        <v>53</v>
      </c>
      <c r="C16" s="9" t="s">
        <v>68</v>
      </c>
      <c r="D16" s="35"/>
      <c r="E16" s="22"/>
      <c r="F16" s="23">
        <f t="shared" si="0"/>
        <v>52807.210000000006</v>
      </c>
      <c r="G16" s="10"/>
      <c r="H16" s="20">
        <v>3030</v>
      </c>
      <c r="I16" s="88">
        <f t="shared" si="1"/>
        <v>63250.300000000017</v>
      </c>
      <c r="J16" s="10"/>
      <c r="K16" s="11"/>
      <c r="L16" s="17">
        <f t="shared" si="2"/>
        <v>116057.51000000002</v>
      </c>
    </row>
    <row r="17" spans="1:12" ht="15" customHeight="1" x14ac:dyDescent="0.25">
      <c r="A17" s="12">
        <v>41452</v>
      </c>
      <c r="B17" s="19" t="s">
        <v>53</v>
      </c>
      <c r="C17" s="13" t="s">
        <v>69</v>
      </c>
      <c r="D17" s="36"/>
      <c r="E17" s="24"/>
      <c r="F17" s="23">
        <f t="shared" si="0"/>
        <v>52807.210000000006</v>
      </c>
      <c r="G17" s="14"/>
      <c r="H17" s="21">
        <v>18236</v>
      </c>
      <c r="I17" s="88">
        <f t="shared" si="1"/>
        <v>45014.300000000017</v>
      </c>
      <c r="J17" s="14"/>
      <c r="K17" s="15"/>
      <c r="L17" s="17">
        <f t="shared" si="2"/>
        <v>97821.510000000024</v>
      </c>
    </row>
    <row r="18" spans="1:12" ht="15" customHeight="1" x14ac:dyDescent="0.25">
      <c r="A18" s="12">
        <v>41454</v>
      </c>
      <c r="B18" s="18" t="s">
        <v>53</v>
      </c>
      <c r="C18" s="13" t="s">
        <v>58</v>
      </c>
      <c r="D18" s="36"/>
      <c r="E18" s="24"/>
      <c r="F18" s="23">
        <f t="shared" si="0"/>
        <v>52807.210000000006</v>
      </c>
      <c r="G18" s="14"/>
      <c r="H18" s="21">
        <v>4</v>
      </c>
      <c r="I18" s="88">
        <f t="shared" si="1"/>
        <v>45010.300000000017</v>
      </c>
      <c r="J18" s="14"/>
      <c r="K18" s="15"/>
      <c r="L18" s="17">
        <f t="shared" si="2"/>
        <v>97817.510000000024</v>
      </c>
    </row>
    <row r="19" spans="1:12" ht="15" customHeight="1" x14ac:dyDescent="0.25">
      <c r="A19" s="12">
        <v>41455</v>
      </c>
      <c r="B19" s="19" t="s">
        <v>53</v>
      </c>
      <c r="C19" s="13" t="s">
        <v>27</v>
      </c>
      <c r="D19" s="36"/>
      <c r="E19" s="24"/>
      <c r="F19" s="23">
        <f t="shared" si="0"/>
        <v>52807.210000000006</v>
      </c>
      <c r="G19" s="14">
        <v>0.52</v>
      </c>
      <c r="H19" s="21"/>
      <c r="I19" s="88">
        <f t="shared" si="1"/>
        <v>45010.820000000014</v>
      </c>
      <c r="J19" s="14"/>
      <c r="K19" s="15"/>
      <c r="L19" s="17">
        <f t="shared" si="2"/>
        <v>97818.030000000028</v>
      </c>
    </row>
    <row r="20" spans="1:12" ht="15" customHeight="1" x14ac:dyDescent="0.25">
      <c r="A20" s="26">
        <v>41455</v>
      </c>
      <c r="B20" s="27"/>
      <c r="C20" s="28" t="s">
        <v>25</v>
      </c>
      <c r="D20" s="37">
        <f>SUM(D5:D19)</f>
        <v>960</v>
      </c>
      <c r="E20" s="30">
        <f>SUM(E5:E19)</f>
        <v>7637</v>
      </c>
      <c r="F20" s="31">
        <f>F5+D20-E20</f>
        <v>52807.210000000006</v>
      </c>
      <c r="G20" s="29">
        <f>SUM(G5:G19)</f>
        <v>0.52</v>
      </c>
      <c r="H20" s="32">
        <f>SUM(H5:H19)</f>
        <v>21270</v>
      </c>
      <c r="I20" s="40">
        <f>I5+G20-H20</f>
        <v>45010.820000000022</v>
      </c>
      <c r="J20" s="29">
        <f>SUM(J5:J19)</f>
        <v>0</v>
      </c>
      <c r="K20" s="33">
        <f>SUM(K5:K19)</f>
        <v>0</v>
      </c>
      <c r="L20" s="34">
        <f>F20+I20</f>
        <v>97818.030000000028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10" sqref="C10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3.7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ht="15" customHeight="1" x14ac:dyDescent="0.25">
      <c r="A5" s="8">
        <v>41456</v>
      </c>
      <c r="B5" s="18"/>
      <c r="C5" s="9" t="s">
        <v>70</v>
      </c>
      <c r="D5" s="35"/>
      <c r="E5" s="22"/>
      <c r="F5" s="23">
        <f>'Červen 2013'!$F$20</f>
        <v>52807.210000000006</v>
      </c>
      <c r="G5" s="10"/>
      <c r="H5" s="20"/>
      <c r="I5" s="9">
        <f>'Červen 2013'!$I$20</f>
        <v>45010.820000000022</v>
      </c>
      <c r="J5" s="10"/>
      <c r="K5" s="11"/>
      <c r="L5" s="17">
        <f>'Červen 2013'!$L$20</f>
        <v>97818.030000000028</v>
      </c>
    </row>
    <row r="6" spans="1:12" ht="15" customHeight="1" x14ac:dyDescent="0.25">
      <c r="A6" s="8">
        <v>41457</v>
      </c>
      <c r="B6" s="18" t="s">
        <v>132</v>
      </c>
      <c r="C6" s="9" t="s">
        <v>133</v>
      </c>
      <c r="D6" s="35">
        <v>4900</v>
      </c>
      <c r="E6" s="22"/>
      <c r="F6" s="23">
        <f>F5+D6-E6</f>
        <v>57707.210000000006</v>
      </c>
      <c r="G6" s="10"/>
      <c r="H6" s="20"/>
      <c r="I6" s="88">
        <f>I5+G6-H6</f>
        <v>45010.820000000022</v>
      </c>
      <c r="J6" s="10"/>
      <c r="K6" s="11"/>
      <c r="L6" s="17"/>
    </row>
    <row r="7" spans="1:12" ht="15" customHeight="1" x14ac:dyDescent="0.25">
      <c r="A7" s="8">
        <v>41458</v>
      </c>
      <c r="B7" s="18" t="s">
        <v>134</v>
      </c>
      <c r="C7" s="9" t="s">
        <v>135</v>
      </c>
      <c r="D7" s="35"/>
      <c r="E7" s="22">
        <v>1900</v>
      </c>
      <c r="F7" s="23">
        <f>F6+D7-E7</f>
        <v>55807.210000000006</v>
      </c>
      <c r="G7" s="10"/>
      <c r="H7" s="20"/>
      <c r="I7" s="88">
        <f>I6+G7-H7</f>
        <v>45010.820000000022</v>
      </c>
      <c r="J7" s="10"/>
      <c r="K7" s="11"/>
      <c r="L7" s="17"/>
    </row>
    <row r="8" spans="1:12" ht="15" customHeight="1" x14ac:dyDescent="0.25">
      <c r="A8" s="8">
        <v>41486</v>
      </c>
      <c r="B8" s="18" t="s">
        <v>54</v>
      </c>
      <c r="C8" s="9" t="s">
        <v>27</v>
      </c>
      <c r="D8" s="35"/>
      <c r="E8" s="22"/>
      <c r="F8" s="23">
        <f>F7+D8-E8</f>
        <v>55807.210000000006</v>
      </c>
      <c r="G8" s="10">
        <v>0.39</v>
      </c>
      <c r="H8" s="20"/>
      <c r="I8" s="88">
        <f>I7+G8-H8</f>
        <v>45011.210000000021</v>
      </c>
      <c r="J8" s="10"/>
      <c r="K8" s="11"/>
      <c r="L8" s="17">
        <f>F8+I8</f>
        <v>100818.42000000003</v>
      </c>
    </row>
    <row r="9" spans="1:12" ht="15" customHeight="1" x14ac:dyDescent="0.25">
      <c r="A9" s="26">
        <v>41486</v>
      </c>
      <c r="B9" s="27"/>
      <c r="C9" s="28" t="s">
        <v>25</v>
      </c>
      <c r="D9" s="37">
        <f>SUM(D5:D8)</f>
        <v>4900</v>
      </c>
      <c r="E9" s="30">
        <f>SUM(E5:E8)</f>
        <v>1900</v>
      </c>
      <c r="F9" s="31">
        <f>F5+D9-E9</f>
        <v>55807.210000000006</v>
      </c>
      <c r="G9" s="29">
        <f>SUM(G5:G8)</f>
        <v>0.39</v>
      </c>
      <c r="H9" s="32">
        <f>SUM(H5:H8)</f>
        <v>0</v>
      </c>
      <c r="I9" s="40">
        <f>I5+G9-H9</f>
        <v>45011.210000000021</v>
      </c>
      <c r="J9" s="29">
        <f>SUM(J5:J8)</f>
        <v>0</v>
      </c>
      <c r="K9" s="33">
        <f>SUM(K5:K8)</f>
        <v>0</v>
      </c>
      <c r="L9" s="34">
        <f>F9+I9</f>
        <v>100818.42000000003</v>
      </c>
    </row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6" sqref="F6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92" t="s">
        <v>136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0.75" customHeight="1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x14ac:dyDescent="0.25">
      <c r="A3" s="104" t="s">
        <v>0</v>
      </c>
      <c r="B3" s="102" t="s">
        <v>4</v>
      </c>
      <c r="C3" s="100" t="s">
        <v>5</v>
      </c>
      <c r="D3" s="96" t="s">
        <v>7</v>
      </c>
      <c r="E3" s="97"/>
      <c r="F3" s="98"/>
      <c r="G3" s="96" t="s">
        <v>8</v>
      </c>
      <c r="H3" s="97"/>
      <c r="I3" s="99"/>
      <c r="J3" s="96" t="s">
        <v>9</v>
      </c>
      <c r="K3" s="98"/>
      <c r="L3" s="94" t="s">
        <v>12</v>
      </c>
    </row>
    <row r="4" spans="1:12" ht="15.75" thickBot="1" x14ac:dyDescent="0.3">
      <c r="A4" s="105"/>
      <c r="B4" s="103"/>
      <c r="C4" s="101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95"/>
    </row>
    <row r="5" spans="1:12" ht="15" customHeight="1" x14ac:dyDescent="0.25">
      <c r="A5" s="8">
        <v>41487</v>
      </c>
      <c r="B5" s="18"/>
      <c r="C5" s="9" t="s">
        <v>131</v>
      </c>
      <c r="D5" s="35"/>
      <c r="E5" s="22"/>
      <c r="F5" s="23">
        <f>'Červenec 2013'!$F$9</f>
        <v>55807.210000000006</v>
      </c>
      <c r="G5" s="10"/>
      <c r="H5" s="20"/>
      <c r="I5" s="9">
        <f>'Červenec 2013'!$I$9</f>
        <v>45011.210000000021</v>
      </c>
      <c r="J5" s="10"/>
      <c r="K5" s="11"/>
      <c r="L5" s="17">
        <f>'Červenec 2013'!$L$9</f>
        <v>100818.42000000003</v>
      </c>
    </row>
    <row r="6" spans="1:12" ht="15" customHeight="1" x14ac:dyDescent="0.25">
      <c r="A6" s="26"/>
      <c r="B6" s="27"/>
      <c r="C6" s="28" t="s">
        <v>25</v>
      </c>
      <c r="D6" s="37">
        <f>SUM(D5:D5)</f>
        <v>0</v>
      </c>
      <c r="E6" s="30">
        <f>SUM(E5:E5)</f>
        <v>0</v>
      </c>
      <c r="F6" s="31">
        <f>F5+D6-E6</f>
        <v>55807.210000000006</v>
      </c>
      <c r="G6" s="29">
        <f>SUM(G5:G5)</f>
        <v>0</v>
      </c>
      <c r="H6" s="32">
        <f>SUM(H5:H5)</f>
        <v>0</v>
      </c>
      <c r="I6" s="40">
        <f>I5+G6-H6</f>
        <v>45011.210000000021</v>
      </c>
      <c r="J6" s="29">
        <f>SUM(J5:J5)</f>
        <v>0</v>
      </c>
      <c r="K6" s="33">
        <f>SUM(K5:K5)</f>
        <v>0</v>
      </c>
      <c r="L6" s="34">
        <f>F6+I6</f>
        <v>100818.42000000003</v>
      </c>
    </row>
    <row r="7" spans="1:12" ht="15" customHeight="1" x14ac:dyDescent="0.25"/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Leden 2013</vt:lpstr>
      <vt:lpstr>Únor 2013</vt:lpstr>
      <vt:lpstr>Březen 2013</vt:lpstr>
      <vt:lpstr>Duben 2013</vt:lpstr>
      <vt:lpstr>Květen 2013</vt:lpstr>
      <vt:lpstr>Červen 2013</vt:lpstr>
      <vt:lpstr>Červenec 2013</vt:lpstr>
      <vt:lpstr>Srpen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OEM</cp:lastModifiedBy>
  <dcterms:created xsi:type="dcterms:W3CDTF">2013-03-19T21:22:10Z</dcterms:created>
  <dcterms:modified xsi:type="dcterms:W3CDTF">2013-10-16T10:54:59Z</dcterms:modified>
</cp:coreProperties>
</file>